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autoCompressPictures="0" defaultThemeVersion="124226"/>
  <bookViews>
    <workbookView xWindow="14385" yWindow="-15" windowWidth="14310" windowHeight="12255"/>
  </bookViews>
  <sheets>
    <sheet name="Read This First" sheetId="1" r:id="rId1"/>
    <sheet name="Manual Calculations" sheetId="2" r:id="rId2"/>
    <sheet name="t-values" sheetId="3" r:id="rId3"/>
    <sheet name="T.TEST Function" sheetId="4" r:id="rId4"/>
    <sheet name="Analysis Toolpak" sheetId="5" r:id="rId5"/>
    <sheet name="Bug Test" sheetId="6" r:id="rId6"/>
    <sheet name="Exercise" sheetId="7" r:id="rId7"/>
  </sheets>
  <calcPr calcId="145621" concurrentCalc="0"/>
  <customWorkbookViews>
    <customWorkbookView name="Linda Felaco - Personal View" guid="{EFD9C423-38E0-4C2B-8ACD-50D6B2DDE1AC}" mergeInterval="0" personalView="1" maximized="1" xWindow="-9" yWindow="-9" windowWidth="1384" windowHeight="73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16" i="2" l="1"/>
  <c r="B27" i="6"/>
  <c r="C27" i="6"/>
  <c r="D27" i="6"/>
  <c r="C26" i="6"/>
  <c r="D26" i="6"/>
  <c r="B26" i="6"/>
  <c r="B21" i="6"/>
  <c r="C21" i="6"/>
  <c r="D21" i="6"/>
  <c r="C20" i="6"/>
  <c r="D20" i="6"/>
  <c r="B20" i="6"/>
  <c r="AA2" i="5"/>
  <c r="B13" i="2"/>
  <c r="D2" i="2"/>
  <c r="D3" i="2"/>
  <c r="D4" i="2"/>
  <c r="D5" i="2"/>
  <c r="D6" i="2"/>
  <c r="D7" i="2"/>
  <c r="D8" i="2"/>
  <c r="D9" i="2"/>
  <c r="D10" i="2"/>
  <c r="D11" i="2"/>
  <c r="D14" i="2"/>
  <c r="D15" i="2"/>
  <c r="D17" i="2"/>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3" i="3"/>
  <c r="E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3" i="3"/>
  <c r="B44" i="3"/>
  <c r="B43" i="3"/>
  <c r="B42" i="3"/>
  <c r="B40"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1" i="3"/>
  <c r="B3" i="3"/>
</calcChain>
</file>

<file path=xl/sharedStrings.xml><?xml version="1.0" encoding="utf-8"?>
<sst xmlns="http://schemas.openxmlformats.org/spreadsheetml/2006/main" count="126" uniqueCount="57">
  <si>
    <t>Mean</t>
  </si>
  <si>
    <t>Yellow highlights mark locations referred to in boxes.</t>
  </si>
  <si>
    <t>Variance</t>
  </si>
  <si>
    <t>1 and 2</t>
  </si>
  <si>
    <t>3 and 4</t>
  </si>
  <si>
    <t>5 and 6</t>
  </si>
  <si>
    <t>7 and 8</t>
  </si>
  <si>
    <t>9 and 10</t>
  </si>
  <si>
    <t>11 and 12</t>
  </si>
  <si>
    <t>13 and 14</t>
  </si>
  <si>
    <t>15 and 16</t>
  </si>
  <si>
    <t>17 and 18</t>
  </si>
  <si>
    <t>19 and 20</t>
  </si>
  <si>
    <t>Sum of Squares</t>
  </si>
  <si>
    <t>1977 Beak Depth (mm)</t>
  </si>
  <si>
    <t>1978 Beak Depth (mm)</t>
  </si>
  <si>
    <t>Version 1.01</t>
  </si>
  <si>
    <t>Plants</t>
  </si>
  <si>
    <t>No Plants</t>
  </si>
  <si>
    <t>Tanks</t>
  </si>
  <si>
    <r>
      <t>Plants (</t>
    </r>
    <r>
      <rPr>
        <b/>
        <i/>
        <sz val="11"/>
        <color theme="1"/>
        <rFont val="Calibri"/>
        <family val="2"/>
        <scheme val="minor"/>
      </rPr>
      <t>x</t>
    </r>
    <r>
      <rPr>
        <b/>
        <vertAlign val="subscript"/>
        <sz val="11"/>
        <color theme="1"/>
        <rFont val="Calibri"/>
        <family val="2"/>
        <scheme val="minor"/>
      </rPr>
      <t>i</t>
    </r>
    <r>
      <rPr>
        <b/>
        <sz val="11"/>
        <color theme="1"/>
        <rFont val="Calibri"/>
        <family val="2"/>
        <scheme val="minor"/>
      </rPr>
      <t xml:space="preserve"> - mean </t>
    </r>
    <r>
      <rPr>
        <b/>
        <i/>
        <sz val="11"/>
        <color theme="1"/>
        <rFont val="Calibri"/>
        <family val="2"/>
        <scheme val="minor"/>
      </rPr>
      <t>x</t>
    </r>
    <r>
      <rPr>
        <b/>
        <vertAlign val="subscript"/>
        <sz val="11"/>
        <color theme="1"/>
        <rFont val="Calibri"/>
        <family val="2"/>
        <scheme val="minor"/>
      </rPr>
      <t>1</t>
    </r>
    <r>
      <rPr>
        <b/>
        <sz val="11"/>
        <color theme="1"/>
        <rFont val="Calibri"/>
        <family val="2"/>
        <scheme val="minor"/>
      </rPr>
      <t>)</t>
    </r>
    <r>
      <rPr>
        <b/>
        <vertAlign val="superscript"/>
        <sz val="11"/>
        <color theme="1"/>
        <rFont val="Calibri"/>
        <family val="2"/>
        <scheme val="minor"/>
      </rPr>
      <t>2</t>
    </r>
  </si>
  <si>
    <t>n</t>
  </si>
  <si>
    <t>Variance/n</t>
  </si>
  <si>
    <t>Degree of Freedom</t>
  </si>
  <si>
    <t>Critical Values of t for different alpha levels</t>
  </si>
  <si>
    <t>alpha = 0.05</t>
  </si>
  <si>
    <t>alpha = 0.01</t>
  </si>
  <si>
    <t>alpha = 0.001</t>
  </si>
  <si>
    <t>alpha = 0.02</t>
  </si>
  <si>
    <r>
      <t>Variance</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 xml:space="preserve"> + Variance</t>
    </r>
    <r>
      <rPr>
        <vertAlign val="subscript"/>
        <sz val="11"/>
        <color theme="1"/>
        <rFont val="Calibri"/>
        <family val="2"/>
        <scheme val="minor"/>
      </rPr>
      <t>2</t>
    </r>
    <r>
      <rPr>
        <sz val="11"/>
        <color theme="1"/>
        <rFont val="Calibri"/>
        <family val="2"/>
        <scheme val="minor"/>
      </rPr>
      <t>/n</t>
    </r>
    <r>
      <rPr>
        <vertAlign val="subscript"/>
        <sz val="11"/>
        <color theme="1"/>
        <rFont val="Calibri"/>
        <family val="2"/>
        <scheme val="minor"/>
      </rPr>
      <t>2</t>
    </r>
  </si>
  <si>
    <r>
      <rPr>
        <sz val="11"/>
        <color theme="1"/>
        <rFont val="Calibri"/>
        <family val="2"/>
      </rPr>
      <t>√(</t>
    </r>
    <r>
      <rPr>
        <sz val="11"/>
        <color theme="1"/>
        <rFont val="Calibri"/>
        <family val="2"/>
        <scheme val="minor"/>
      </rPr>
      <t>Variance</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 xml:space="preserve"> + Variance</t>
    </r>
    <r>
      <rPr>
        <vertAlign val="sub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t>
    </r>
  </si>
  <si>
    <t>t value (t-obs)</t>
  </si>
  <si>
    <t>The difference between two means (positive number)</t>
  </si>
  <si>
    <t>degree of freedom</t>
  </si>
  <si>
    <t>t-test p-value</t>
  </si>
  <si>
    <t>t-Test: Two-Sample Assuming Unequal Variances</t>
  </si>
  <si>
    <t>Variable 1</t>
  </si>
  <si>
    <t>Variable 2</t>
  </si>
  <si>
    <t>Observations</t>
  </si>
  <si>
    <t>Hypothesized Mean Difference</t>
  </si>
  <si>
    <t>df</t>
  </si>
  <si>
    <t>t Stat</t>
  </si>
  <si>
    <t>P(T&lt;=t) one-tail</t>
  </si>
  <si>
    <t>t Critical one-tail</t>
  </si>
  <si>
    <t>P(T&lt;=t) two-tail</t>
  </si>
  <si>
    <t>t Critical two-tail</t>
  </si>
  <si>
    <t>TTEST function test</t>
  </si>
  <si>
    <t>Tail</t>
  </si>
  <si>
    <t>Paired test</t>
  </si>
  <si>
    <t>Equal variance</t>
  </si>
  <si>
    <t>Unequal variance</t>
  </si>
  <si>
    <t>T.TEST function test</t>
  </si>
  <si>
    <t>t-Test: Paired Two Sample for Means</t>
  </si>
  <si>
    <t>Pearson Correlation</t>
  </si>
  <si>
    <t>t-Test: Two-Sample Assuming Equal Variances</t>
  </si>
  <si>
    <t>Pooled Variance</t>
  </si>
  <si>
    <r>
      <t>No Plants (</t>
    </r>
    <r>
      <rPr>
        <b/>
        <i/>
        <sz val="11"/>
        <color theme="1"/>
        <rFont val="Calibri"/>
        <family val="2"/>
        <scheme val="minor"/>
      </rPr>
      <t>x</t>
    </r>
    <r>
      <rPr>
        <b/>
        <vertAlign val="subscript"/>
        <sz val="11"/>
        <color theme="1"/>
        <rFont val="Calibri"/>
        <family val="2"/>
        <scheme val="minor"/>
      </rPr>
      <t>i</t>
    </r>
    <r>
      <rPr>
        <b/>
        <sz val="11"/>
        <color theme="1"/>
        <rFont val="Calibri"/>
        <family val="2"/>
        <scheme val="minor"/>
      </rPr>
      <t xml:space="preserve"> - mean </t>
    </r>
    <r>
      <rPr>
        <b/>
        <i/>
        <sz val="11"/>
        <color theme="1"/>
        <rFont val="Calibri"/>
        <family val="2"/>
        <scheme val="minor"/>
      </rPr>
      <t>x</t>
    </r>
    <r>
      <rPr>
        <b/>
        <vertAlign val="subscript"/>
        <sz val="11"/>
        <color theme="1"/>
        <rFont val="Calibri"/>
        <family val="2"/>
        <scheme val="minor"/>
      </rPr>
      <t>2</t>
    </r>
    <r>
      <rPr>
        <b/>
        <sz val="11"/>
        <color theme="1"/>
        <rFont val="Calibri"/>
        <family val="2"/>
        <scheme val="minor"/>
      </rPr>
      <t>)</t>
    </r>
    <r>
      <rPr>
        <b/>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</si>
</sst>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0"/>
      <name val="Verdana"/>
      <family val="2"/>
    </font>
    <font>
      <b/>
      <i/>
      <sz val="11"/>
      <color theme="1"/>
      <name val="Calibri"/>
      <family val="2"/>
      <scheme val="minor"/>
    </font>
    <font>
      <b/>
      <vertAlign val="subscript"/>
      <sz val="11"/>
      <color theme="1"/>
      <name val="Calibri"/>
      <family val="2"/>
      <scheme val="minor"/>
    </font>
    <font>
      <b/>
      <vertAlign val="superscript"/>
      <sz val="11"/>
      <color theme="1"/>
      <name val="Calibri"/>
      <family val="2"/>
      <scheme val="minor"/>
    </font>
    <font>
      <vertAlign val="subscript"/>
      <sz val="11"/>
      <color theme="1"/>
      <name val="Calibri"/>
      <family val="2"/>
      <scheme val="minor"/>
    </font>
    <font>
      <sz val="11"/>
      <color theme="1"/>
      <name val="Calibri"/>
      <family val="2"/>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20">
    <xf numFmtId="0" fontId="0" fillId="0" borderId="0" xfId="0"/>
    <xf numFmtId="0" fontId="0" fillId="2" borderId="0" xfId="0" applyFill="1"/>
    <xf numFmtId="0" fontId="0" fillId="0" borderId="0" xfId="0" applyFill="1"/>
    <xf numFmtId="0" fontId="1" fillId="3" borderId="0" xfId="0" applyFont="1" applyFill="1"/>
    <xf numFmtId="0" fontId="2" fillId="0" borderId="0" xfId="0"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1" fillId="0" borderId="0" xfId="0" applyFont="1"/>
    <xf numFmtId="0" fontId="1" fillId="0" borderId="0" xfId="0" applyFont="1" applyFill="1"/>
    <xf numFmtId="0" fontId="0" fillId="0" borderId="0" xfId="0" applyAlignment="1">
      <alignment horizontal="right"/>
    </xf>
    <xf numFmtId="14" fontId="0" fillId="0" borderId="0" xfId="0" applyNumberFormat="1"/>
    <xf numFmtId="0" fontId="0" fillId="0" borderId="0" xfId="0" applyFill="1" applyAlignment="1">
      <alignment horizontal="right"/>
    </xf>
    <xf numFmtId="0" fontId="0" fillId="0" borderId="0" xfId="0" applyFill="1" applyBorder="1" applyAlignment="1"/>
    <xf numFmtId="0" fontId="0" fillId="0" borderId="1" xfId="0" applyFill="1" applyBorder="1" applyAlignment="1"/>
    <xf numFmtId="0" fontId="8" fillId="0" borderId="2" xfId="0" applyFont="1" applyFill="1" applyBorder="1" applyAlignment="1">
      <alignment horizontal="center"/>
    </xf>
    <xf numFmtId="0" fontId="0" fillId="0" borderId="0" xfId="0" applyBorder="1"/>
    <xf numFmtId="0" fontId="1" fillId="0" borderId="0" xfId="0" applyFont="1" applyBorder="1"/>
    <xf numFmtId="0" fontId="0" fillId="0" borderId="0" xfId="0" applyFill="1" applyBorder="1"/>
    <xf numFmtId="0" fontId="0" fillId="2" borderId="0" xfId="0" applyFill="1" applyBorder="1" applyAlignment="1"/>
    <xf numFmtId="0" fontId="8"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57151</xdr:colOff>
      <xdr:row>7</xdr:row>
      <xdr:rowOff>66674</xdr:rowOff>
    </xdr:from>
    <xdr:to>
      <xdr:col>6</xdr:col>
      <xdr:colOff>133351</xdr:colOff>
      <xdr:row>15</xdr:row>
      <xdr:rowOff>19049</xdr:rowOff>
    </xdr:to>
    <xdr:sp macro="" textlink="">
      <xdr:nvSpPr>
        <xdr:cNvPr id="2" name="Flowchart: Alternate Process 1"/>
        <xdr:cNvSpPr/>
      </xdr:nvSpPr>
      <xdr:spPr>
        <a:xfrm>
          <a:off x="666751" y="1400174"/>
          <a:ext cx="3124200" cy="14763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In this tutorial, information is presented in blue  boxes.</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An Excel file usually consists of multiple pages  (called </a:t>
          </a:r>
          <a:r>
            <a:rPr lang="en-US" sz="1100" b="1" i="1" baseline="0">
              <a:solidFill>
                <a:schemeClr val="lt1"/>
              </a:solidFill>
              <a:effectLst/>
              <a:latin typeface="+mn-lt"/>
              <a:ea typeface="+mn-ea"/>
              <a:cs typeface="+mn-cs"/>
            </a:rPr>
            <a:t>Worksheets</a:t>
          </a:r>
          <a:r>
            <a:rPr lang="en-US" sz="1100" b="0" i="0" baseline="0">
              <a:solidFill>
                <a:schemeClr val="lt1"/>
              </a:solidFill>
              <a:effectLst/>
              <a:latin typeface="+mn-lt"/>
              <a:ea typeface="+mn-ea"/>
              <a:cs typeface="+mn-cs"/>
            </a:rPr>
            <a:t>) </a:t>
          </a:r>
          <a:r>
            <a:rPr lang="en-US" sz="1100" b="0" baseline="0">
              <a:solidFill>
                <a:schemeClr val="lt1"/>
              </a:solidFill>
              <a:effectLst/>
              <a:latin typeface="+mn-lt"/>
              <a:ea typeface="+mn-ea"/>
              <a:cs typeface="+mn-cs"/>
            </a:rPr>
            <a:t>that</a:t>
          </a:r>
          <a:r>
            <a:rPr lang="en-US" sz="1100" baseline="0">
              <a:solidFill>
                <a:schemeClr val="lt1"/>
              </a:solidFill>
              <a:effectLst/>
              <a:latin typeface="+mn-lt"/>
              <a:ea typeface="+mn-ea"/>
              <a:cs typeface="+mn-cs"/>
            </a:rPr>
            <a:t> can be accessed by clicking on tabs that appear at the bottom of the window.</a:t>
          </a:r>
          <a:endParaRPr lang="en-US">
            <a:effectLst/>
          </a:endParaRPr>
        </a:p>
        <a:p>
          <a:pPr algn="l"/>
          <a:r>
            <a:rPr lang="en-US" sz="1100" baseline="0"/>
            <a:t> </a:t>
          </a:r>
          <a:endParaRPr lang="en-US" sz="1100"/>
        </a:p>
      </xdr:txBody>
    </xdr:sp>
    <xdr:clientData/>
  </xdr:twoCellAnchor>
  <xdr:twoCellAnchor>
    <xdr:from>
      <xdr:col>1</xdr:col>
      <xdr:colOff>28575</xdr:colOff>
      <xdr:row>16</xdr:row>
      <xdr:rowOff>114300</xdr:rowOff>
    </xdr:from>
    <xdr:to>
      <xdr:col>6</xdr:col>
      <xdr:colOff>95250</xdr:colOff>
      <xdr:row>21</xdr:row>
      <xdr:rowOff>114300</xdr:rowOff>
    </xdr:to>
    <xdr:sp macro="" textlink="">
      <xdr:nvSpPr>
        <xdr:cNvPr id="3" name="Flowchart: Alternate Process 2"/>
        <xdr:cNvSpPr/>
      </xdr:nvSpPr>
      <xdr:spPr>
        <a:xfrm>
          <a:off x="638175" y="3162300"/>
          <a:ext cx="3114675" cy="9525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en-US" sz="1100" baseline="0">
              <a:solidFill>
                <a:schemeClr val="lt1"/>
              </a:solidFill>
              <a:effectLst/>
              <a:latin typeface="+mn-lt"/>
              <a:ea typeface="+mn-ea"/>
              <a:cs typeface="+mn-cs"/>
            </a:rPr>
            <a:t>Instructions are in purple boxes.</a:t>
          </a:r>
          <a:endParaRPr lang="en-US">
            <a:effectLst/>
          </a:endParaRPr>
        </a:p>
        <a:p>
          <a:pPr algn="l"/>
          <a:endParaRPr lang="en-US" sz="1100" b="1" baseline="0"/>
        </a:p>
        <a:p>
          <a:pPr algn="l"/>
          <a:r>
            <a:rPr lang="en-US" sz="1100" b="0" baseline="0"/>
            <a:t>Click on the worksheet tabs from left to right to follow the tutorials on each page.</a:t>
          </a:r>
        </a:p>
      </xdr:txBody>
    </xdr:sp>
    <xdr:clientData/>
  </xdr:twoCellAnchor>
  <xdr:twoCellAnchor>
    <xdr:from>
      <xdr:col>1</xdr:col>
      <xdr:colOff>47625</xdr:colOff>
      <xdr:row>22</xdr:row>
      <xdr:rowOff>180976</xdr:rowOff>
    </xdr:from>
    <xdr:to>
      <xdr:col>6</xdr:col>
      <xdr:colOff>114300</xdr:colOff>
      <xdr:row>25</xdr:row>
      <xdr:rowOff>142876</xdr:rowOff>
    </xdr:to>
    <xdr:sp macro="" textlink="">
      <xdr:nvSpPr>
        <xdr:cNvPr id="4" name="Flowchart: Alternate Process 3"/>
        <xdr:cNvSpPr/>
      </xdr:nvSpPr>
      <xdr:spPr>
        <a:xfrm>
          <a:off x="657225" y="4371976"/>
          <a:ext cx="3114675" cy="53340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Exercises are presented in red boxes.</a:t>
          </a:r>
          <a:endParaRPr lang="en-US" sz="1100"/>
        </a:p>
      </xdr:txBody>
    </xdr:sp>
    <xdr:clientData/>
  </xdr:twoCellAnchor>
  <xdr:twoCellAnchor editAs="oneCell">
    <xdr:from>
      <xdr:col>0</xdr:col>
      <xdr:colOff>0</xdr:colOff>
      <xdr:row>0</xdr:row>
      <xdr:rowOff>0</xdr:rowOff>
    </xdr:from>
    <xdr:to>
      <xdr:col>7</xdr:col>
      <xdr:colOff>314324</xdr:colOff>
      <xdr:row>6</xdr:row>
      <xdr:rowOff>141256</xdr:rowOff>
    </xdr:to>
    <xdr:pic>
      <xdr:nvPicPr>
        <xdr:cNvPr id="5" name="Picture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4619624" cy="1284256"/>
        </a:xfrm>
        <a:prstGeom prst="rect">
          <a:avLst/>
        </a:prstGeom>
      </xdr:spPr>
    </xdr:pic>
    <xdr:clientData/>
  </xdr:twoCellAnchor>
  <xdr:twoCellAnchor>
    <xdr:from>
      <xdr:col>1</xdr:col>
      <xdr:colOff>114300</xdr:colOff>
      <xdr:row>29</xdr:row>
      <xdr:rowOff>85726</xdr:rowOff>
    </xdr:from>
    <xdr:to>
      <xdr:col>5</xdr:col>
      <xdr:colOff>600075</xdr:colOff>
      <xdr:row>34</xdr:row>
      <xdr:rowOff>114300</xdr:rowOff>
    </xdr:to>
    <xdr:sp macro="" textlink="">
      <xdr:nvSpPr>
        <xdr:cNvPr id="6" name="Rounded Rectangle 5"/>
        <xdr:cNvSpPr/>
      </xdr:nvSpPr>
      <xdr:spPr>
        <a:xfrm>
          <a:off x="723900" y="5610226"/>
          <a:ext cx="2924175"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also use Excel's built-in help function </a:t>
          </a:r>
          <a:r>
            <a:rPr lang="en-US" sz="1100" baseline="0"/>
            <a:t>by pressing F1. Depending on the Excel version and configuration, this may require an internet connection.</a:t>
          </a:r>
          <a:endParaRPr lang="en-US" sz="1100"/>
        </a:p>
      </xdr:txBody>
    </xdr:sp>
    <xdr:clientData/>
  </xdr:twoCellAnchor>
  <xdr:twoCellAnchor>
    <xdr:from>
      <xdr:col>1</xdr:col>
      <xdr:colOff>152400</xdr:colOff>
      <xdr:row>36</xdr:row>
      <xdr:rowOff>0</xdr:rowOff>
    </xdr:from>
    <xdr:to>
      <xdr:col>5</xdr:col>
      <xdr:colOff>590550</xdr:colOff>
      <xdr:row>40</xdr:row>
      <xdr:rowOff>57150</xdr:rowOff>
    </xdr:to>
    <xdr:sp macro="" textlink="">
      <xdr:nvSpPr>
        <xdr:cNvPr id="7" name="Flowchart: Alternate Process 6"/>
        <xdr:cNvSpPr/>
      </xdr:nvSpPr>
      <xdr:spPr>
        <a:xfrm>
          <a:off x="762000" y="6858000"/>
          <a:ext cx="2876550" cy="8191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tutorial was developed in Excel 2010. Not all features and functions may work the same way in earlier or later  versions of Excel.</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22</xdr:row>
      <xdr:rowOff>142875</xdr:rowOff>
    </xdr:from>
    <xdr:to>
      <xdr:col>5</xdr:col>
      <xdr:colOff>323849</xdr:colOff>
      <xdr:row>38</xdr:row>
      <xdr:rowOff>57150</xdr:rowOff>
    </xdr:to>
    <xdr:sp macro="" textlink="">
      <xdr:nvSpPr>
        <xdr:cNvPr id="8" name="Flowchart: Alternate Process 7"/>
        <xdr:cNvSpPr/>
      </xdr:nvSpPr>
      <xdr:spPr>
        <a:xfrm>
          <a:off x="942974" y="4210050"/>
          <a:ext cx="5076825" cy="29622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Student's t-test</a:t>
          </a:r>
          <a:r>
            <a:rPr lang="en-US" sz="1100" baseline="0"/>
            <a:t> is a relatively simple statistical test. </a:t>
          </a:r>
        </a:p>
        <a:p>
          <a:pPr algn="l"/>
          <a:endParaRPr lang="en-US" sz="1100" baseline="0"/>
        </a:p>
        <a:p>
          <a:pPr algn="l"/>
          <a:r>
            <a:rPr lang="en-US" sz="1100" baseline="0"/>
            <a:t>A t-test calculates a single statistic, "t" (sometimes referred to as t-obs), which is compared to a critical t-value (t-crit).</a:t>
          </a:r>
        </a:p>
        <a:p>
          <a:pPr algn="l"/>
          <a:r>
            <a:rPr lang="en-US" sz="1100" baseline="0"/>
            <a:t>When t-obs  &gt; t-crit, for a given alpha level, you reject the null hypothesis. </a:t>
          </a:r>
        </a:p>
        <a:p>
          <a:pPr algn="l"/>
          <a:endParaRPr lang="en-US" sz="1100" baseline="0"/>
        </a:p>
        <a:p>
          <a:pPr algn="l"/>
          <a:r>
            <a:rPr lang="en-US" sz="1100" baseline="0"/>
            <a:t>Throughout this tutorial, the null hypothesis is: </a:t>
          </a:r>
        </a:p>
        <a:p>
          <a:pPr algn="l"/>
          <a:r>
            <a:rPr lang="en-US" sz="1100" baseline="0"/>
            <a:t>The mean of the population from which "Plants" data came from is the same as the mean of the population from which "No Plants" data came from.</a:t>
          </a:r>
        </a:p>
        <a:p>
          <a:pPr algn="l"/>
          <a:endParaRPr lang="en-US" sz="1100" baseline="0"/>
        </a:p>
        <a:p>
          <a:pPr algn="l"/>
          <a:r>
            <a:rPr lang="en-US" sz="1100" baseline="0"/>
            <a:t>For unpaired two-sample t-test, the t-value is calculated by</a:t>
          </a:r>
        </a:p>
        <a:p>
          <a:pPr algn="l"/>
          <a:endParaRPr lang="en-US" sz="1100" baseline="0"/>
        </a:p>
        <a:p>
          <a:pPr algn="l"/>
          <a:r>
            <a:rPr lang="en-US" sz="1100" baseline="0"/>
            <a:t>t =  ________</a:t>
          </a:r>
          <a:r>
            <a:rPr lang="en-US" sz="1100" u="sng" baseline="0"/>
            <a:t>difference of two means______________</a:t>
          </a:r>
        </a:p>
        <a:p>
          <a:pPr algn="l"/>
          <a:r>
            <a:rPr lang="en-US" sz="1100" u="none" baseline="0"/>
            <a:t>          square root {(variance</a:t>
          </a:r>
          <a:r>
            <a:rPr lang="en-US" sz="1100" u="none" baseline="-25000"/>
            <a:t>1</a:t>
          </a:r>
          <a:r>
            <a:rPr lang="en-US" sz="1100" u="none" baseline="0"/>
            <a:t>/n</a:t>
          </a:r>
          <a:r>
            <a:rPr lang="en-US" sz="1100" u="none" baseline="-25000"/>
            <a:t>1</a:t>
          </a:r>
          <a:r>
            <a:rPr lang="en-US" sz="1100" u="none" baseline="0"/>
            <a:t>) + (variance</a:t>
          </a:r>
          <a:r>
            <a:rPr lang="en-US" sz="1100" u="none" baseline="-25000"/>
            <a:t>2</a:t>
          </a:r>
          <a:r>
            <a:rPr lang="en-US" sz="1100" u="none" baseline="0"/>
            <a:t>/n</a:t>
          </a:r>
          <a:r>
            <a:rPr lang="en-US" sz="1100" u="none" baseline="-25000"/>
            <a:t>2</a:t>
          </a:r>
          <a:r>
            <a:rPr lang="en-US" sz="1100" u="none" baseline="0"/>
            <a:t>)}</a:t>
          </a:r>
        </a:p>
        <a:p>
          <a:pPr algn="l"/>
          <a:endParaRPr lang="en-US" sz="1100" u="none" baseline="0"/>
        </a:p>
      </xdr:txBody>
    </xdr:sp>
    <xdr:clientData/>
  </xdr:twoCellAnchor>
  <xdr:twoCellAnchor>
    <xdr:from>
      <xdr:col>7</xdr:col>
      <xdr:colOff>66674</xdr:colOff>
      <xdr:row>0</xdr:row>
      <xdr:rowOff>171449</xdr:rowOff>
    </xdr:from>
    <xdr:to>
      <xdr:col>10</xdr:col>
      <xdr:colOff>695324</xdr:colOff>
      <xdr:row>8</xdr:row>
      <xdr:rowOff>66675</xdr:rowOff>
    </xdr:to>
    <xdr:sp macro="" textlink="">
      <xdr:nvSpPr>
        <xdr:cNvPr id="9" name="Rounded Rectangular Callout 8"/>
        <xdr:cNvSpPr/>
      </xdr:nvSpPr>
      <xdr:spPr>
        <a:xfrm>
          <a:off x="6943724" y="171449"/>
          <a:ext cx="2543175" cy="1371601"/>
        </a:xfrm>
        <a:prstGeom prst="wedgeRoundRectCallout">
          <a:avLst>
            <a:gd name="adj1" fmla="val -95721"/>
            <a:gd name="adj2" fmla="val -2368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Calculate</a:t>
          </a:r>
          <a:r>
            <a:rPr lang="en-US" sz="1100" baseline="0"/>
            <a:t> the mean of the No Plants data (C2:C11) in C13. Then use that value to calculate the squares of deviations from the mean in E2:E11. </a:t>
          </a:r>
        </a:p>
        <a:p>
          <a:pPr algn="l"/>
          <a:r>
            <a:rPr lang="en-US" sz="1100" baseline="0"/>
            <a:t>Look at the formulae in D2:D11 as a reference.</a:t>
          </a:r>
          <a:endParaRPr lang="en-US" sz="1100"/>
        </a:p>
      </xdr:txBody>
    </xdr:sp>
    <xdr:clientData/>
  </xdr:twoCellAnchor>
  <xdr:twoCellAnchor>
    <xdr:from>
      <xdr:col>5</xdr:col>
      <xdr:colOff>552447</xdr:colOff>
      <xdr:row>11</xdr:row>
      <xdr:rowOff>114301</xdr:rowOff>
    </xdr:from>
    <xdr:to>
      <xdr:col>10</xdr:col>
      <xdr:colOff>400049</xdr:colOff>
      <xdr:row>15</xdr:row>
      <xdr:rowOff>57151</xdr:rowOff>
    </xdr:to>
    <xdr:sp macro="" textlink="">
      <xdr:nvSpPr>
        <xdr:cNvPr id="7" name="Rounded Rectangular Callout 6"/>
        <xdr:cNvSpPr/>
      </xdr:nvSpPr>
      <xdr:spPr>
        <a:xfrm flipH="1">
          <a:off x="6248397" y="2257426"/>
          <a:ext cx="2943227" cy="704850"/>
        </a:xfrm>
        <a:prstGeom prst="wedgeRoundRectCallout">
          <a:avLst>
            <a:gd name="adj1" fmla="val 119946"/>
            <a:gd name="adj2" fmla="val -66880"/>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Notice that to reference the mean,</a:t>
          </a:r>
          <a:r>
            <a:rPr lang="en-US" sz="1100" baseline="0"/>
            <a:t> absolute cell referencing method was used.</a:t>
          </a:r>
          <a:endParaRPr lang="en-US" sz="1100"/>
        </a:p>
      </xdr:txBody>
    </xdr:sp>
    <xdr:clientData/>
  </xdr:twoCellAnchor>
  <xdr:twoCellAnchor>
    <xdr:from>
      <xdr:col>8</xdr:col>
      <xdr:colOff>19049</xdr:colOff>
      <xdr:row>18</xdr:row>
      <xdr:rowOff>47623</xdr:rowOff>
    </xdr:from>
    <xdr:to>
      <xdr:col>13</xdr:col>
      <xdr:colOff>161925</xdr:colOff>
      <xdr:row>33</xdr:row>
      <xdr:rowOff>57150</xdr:rowOff>
    </xdr:to>
    <xdr:sp macro="" textlink="">
      <xdr:nvSpPr>
        <xdr:cNvPr id="10" name="Rounded Rectangular Callout 9"/>
        <xdr:cNvSpPr/>
      </xdr:nvSpPr>
      <xdr:spPr>
        <a:xfrm>
          <a:off x="7486649" y="3562348"/>
          <a:ext cx="3362326" cy="2943227"/>
        </a:xfrm>
        <a:prstGeom prst="wedgeRoundRectCallout">
          <a:avLst>
            <a:gd name="adj1" fmla="val -100163"/>
            <a:gd name="adj2" fmla="val -66230"/>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Calculate</a:t>
          </a:r>
          <a:r>
            <a:rPr lang="en-US" sz="1100" baseline="0"/>
            <a:t> the sum of squares, n, variance,  variance/n.</a:t>
          </a:r>
        </a:p>
        <a:p>
          <a:pPr algn="l"/>
          <a:endParaRPr lang="en-US" sz="1100" baseline="0"/>
        </a:p>
        <a:p>
          <a:pPr algn="l"/>
          <a:r>
            <a:rPr lang="en-US" sz="1100" baseline="0"/>
            <a:t>Then calculate</a:t>
          </a:r>
        </a:p>
        <a:p>
          <a:pPr algn="l"/>
          <a:r>
            <a:rPr lang="en-US" sz="1100" baseline="0"/>
            <a:t>the difference between the means in E18, </a:t>
          </a:r>
        </a:p>
        <a:p>
          <a:pPr algn="l"/>
          <a:r>
            <a:rPr lang="en-US" sz="1100" baseline="0"/>
            <a:t>sum of (Variance </a:t>
          </a:r>
          <a:r>
            <a:rPr lang="en-US" sz="1100" baseline="-25000"/>
            <a:t>1</a:t>
          </a:r>
          <a:r>
            <a:rPr lang="en-US" sz="1100" baseline="0"/>
            <a:t>/n</a:t>
          </a:r>
          <a:r>
            <a:rPr lang="en-US" sz="1100" baseline="-25000"/>
            <a:t>1</a:t>
          </a:r>
          <a:r>
            <a:rPr lang="en-US" sz="1100" baseline="0"/>
            <a:t>) and (Variance</a:t>
          </a:r>
          <a:r>
            <a:rPr lang="en-US" sz="1100" baseline="-25000"/>
            <a:t>2</a:t>
          </a:r>
          <a:r>
            <a:rPr lang="en-US" sz="1100" baseline="0"/>
            <a:t>/n</a:t>
          </a:r>
          <a:r>
            <a:rPr lang="en-US" sz="1100" baseline="-25000"/>
            <a:t>2</a:t>
          </a:r>
          <a:r>
            <a:rPr lang="en-US" sz="1100" baseline="0"/>
            <a:t>) in E19</a:t>
          </a:r>
        </a:p>
        <a:p>
          <a:pPr algn="l"/>
          <a:r>
            <a:rPr lang="en-US" sz="1100" baseline="0"/>
            <a:t>Square root of E19 in E20,</a:t>
          </a:r>
          <a:r>
            <a:rPr lang="en-US" sz="1100" b="0" i="0" u="none" strike="noStrike">
              <a:solidFill>
                <a:schemeClr val="lt1"/>
              </a:solidFill>
              <a:effectLst/>
              <a:latin typeface="+mn-lt"/>
              <a:ea typeface="+mn-ea"/>
              <a:cs typeface="+mn-cs"/>
            </a:rPr>
            <a:t> </a:t>
          </a:r>
          <a:r>
            <a:rPr lang="en-US"/>
            <a:t> </a:t>
          </a:r>
        </a:p>
        <a:p>
          <a:pPr algn="l"/>
          <a:r>
            <a:rPr lang="en-US" sz="1100" baseline="0"/>
            <a:t>and t-value in E21.</a:t>
          </a:r>
        </a:p>
        <a:p>
          <a:pPr algn="l"/>
          <a:endParaRPr lang="en-US" sz="1100" baseline="0"/>
        </a:p>
        <a:p>
          <a:pPr algn="l"/>
          <a:r>
            <a:rPr lang="en-US" sz="1100" baseline="0"/>
            <a:t>degree of freedom is (n</a:t>
          </a:r>
          <a:r>
            <a:rPr lang="en-US" sz="1100" baseline="-25000"/>
            <a:t>1</a:t>
          </a:r>
          <a:r>
            <a:rPr lang="en-US" sz="1100" baseline="0"/>
            <a:t> - 1) + (n</a:t>
          </a:r>
          <a:r>
            <a:rPr lang="en-US" sz="1100" baseline="-25000"/>
            <a:t>2</a:t>
          </a:r>
          <a:r>
            <a:rPr lang="en-US" sz="1100" baseline="0"/>
            <a:t> - 1)</a:t>
          </a:r>
        </a:p>
        <a:p>
          <a:pPr algn="l"/>
          <a:endParaRPr lang="en-US" sz="1100" baseline="0"/>
        </a:p>
        <a:p>
          <a:pPr algn="l"/>
          <a:r>
            <a:rPr lang="en-US" sz="1100" baseline="0"/>
            <a:t>Refer to the table of t-values on the next tab and determine if the null hypothesis is rejected.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361950</xdr:colOff>
      <xdr:row>4</xdr:row>
      <xdr:rowOff>9524</xdr:rowOff>
    </xdr:from>
    <xdr:to>
      <xdr:col>10</xdr:col>
      <xdr:colOff>495300</xdr:colOff>
      <xdr:row>29</xdr:row>
      <xdr:rowOff>133350</xdr:rowOff>
    </xdr:to>
    <xdr:sp macro="" textlink="">
      <xdr:nvSpPr>
        <xdr:cNvPr id="2" name="Rounded Rectangle 1"/>
        <xdr:cNvSpPr/>
      </xdr:nvSpPr>
      <xdr:spPr>
        <a:xfrm>
          <a:off x="6010275" y="771524"/>
          <a:ext cx="2571750" cy="48863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How to Use</a:t>
          </a:r>
          <a:r>
            <a:rPr lang="en-US" sz="1100" baseline="0"/>
            <a:t> This Table:</a:t>
          </a:r>
        </a:p>
        <a:p>
          <a:pPr algn="l"/>
          <a:endParaRPr lang="en-US" sz="1100" baseline="0"/>
        </a:p>
        <a:p>
          <a:pPr algn="l"/>
          <a:r>
            <a:rPr lang="en-US" sz="1100" baseline="0"/>
            <a:t>Each column represents the critical t-value (t-crit) for different </a:t>
          </a:r>
          <a:r>
            <a:rPr lang="en-US" sz="1100" baseline="0">
              <a:latin typeface="Symbol" pitchFamily="18" charset="2"/>
            </a:rPr>
            <a:t>a</a:t>
          </a:r>
          <a:r>
            <a:rPr lang="en-US" sz="1100" baseline="0"/>
            <a:t> levels, for a two-tailed test.</a:t>
          </a:r>
        </a:p>
        <a:p>
          <a:pPr algn="l"/>
          <a:endParaRPr lang="en-US" sz="1100" baseline="0"/>
        </a:p>
        <a:p>
          <a:pPr algn="l"/>
          <a:r>
            <a:rPr lang="en-US" sz="1100" baseline="0"/>
            <a:t>Find the correct row for your degree of freedom, and compare the t-crit values with the calculated t-value.</a:t>
          </a:r>
        </a:p>
        <a:p>
          <a:pPr algn="l"/>
          <a:endParaRPr lang="en-US" sz="1100" baseline="0"/>
        </a:p>
        <a:p>
          <a:pPr algn="l"/>
          <a:r>
            <a:rPr lang="en-US" sz="1100" baseline="0"/>
            <a:t>Each column shows the critical values of t at a certain significance level or alpha level (e.g., 0.05, 0.01, etc.) Alpha level is the probability that you can incorrectly reject the null hypothesis even though it is true.</a:t>
          </a:r>
        </a:p>
        <a:p>
          <a:pPr algn="l"/>
          <a:endParaRPr lang="en-US" sz="1100" baseline="0"/>
        </a:p>
        <a:p>
          <a:pPr algn="l"/>
          <a:r>
            <a:rPr lang="en-US" sz="1100" baseline="0"/>
            <a:t>If your calculated t value is greater than the t-crit value indicated, then the null hypothesis is rejected for that alpha level. For example, if your t-value is 2.2 and the degree of freedom is 19, then the null hypothesis is rejected at an alpha level of 0.05.</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400049</xdr:colOff>
      <xdr:row>0</xdr:row>
      <xdr:rowOff>123825</xdr:rowOff>
    </xdr:from>
    <xdr:to>
      <xdr:col>6</xdr:col>
      <xdr:colOff>9524</xdr:colOff>
      <xdr:row>34</xdr:row>
      <xdr:rowOff>104775</xdr:rowOff>
    </xdr:to>
    <xdr:sp macro="" textlink="">
      <xdr:nvSpPr>
        <xdr:cNvPr id="2" name="Flowchart: Alternate Process 1"/>
        <xdr:cNvSpPr/>
      </xdr:nvSpPr>
      <xdr:spPr>
        <a:xfrm>
          <a:off x="3219449" y="123825"/>
          <a:ext cx="3076575" cy="64579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u="none" baseline="0"/>
            <a:t>If you use Excel's built-in function, it is easy to do a t-test. Let's see how that works using the same data set as before.</a:t>
          </a:r>
        </a:p>
        <a:p>
          <a:pPr algn="l"/>
          <a:endParaRPr lang="en-US" sz="1100" u="none" baseline="0"/>
        </a:p>
        <a:p>
          <a:pPr algn="l"/>
          <a:r>
            <a:rPr lang="en-US" sz="1100" u="none" baseline="0"/>
            <a:t>The t-test is done using the function T.TEST. If that is not an option for you, you can use an older version of that function called TTEST. They should give you the same results, but T.TEST may give you improved accuracy. For compatibility purposes, we will use TTEST in this tutorial.</a:t>
          </a:r>
        </a:p>
        <a:p>
          <a:pPr algn="l"/>
          <a:endParaRPr lang="en-US" sz="1100" u="none" baseline="0"/>
        </a:p>
        <a:p>
          <a:pPr algn="l"/>
          <a:r>
            <a:rPr lang="en-US" sz="1100" u="none" baseline="0"/>
            <a:t>Syntax:</a:t>
          </a:r>
        </a:p>
        <a:p>
          <a:pPr algn="l"/>
          <a:r>
            <a:rPr lang="en-US" sz="1100" u="none" baseline="0"/>
            <a:t>=TTEST(array1,array2,tails,type)</a:t>
          </a:r>
        </a:p>
        <a:p>
          <a:pPr algn="l"/>
          <a:endParaRPr lang="en-US" sz="1100" u="none" baseline="0"/>
        </a:p>
        <a:p>
          <a:pPr algn="l"/>
          <a:r>
            <a:rPr lang="en-US" sz="1100" u="none" baseline="0"/>
            <a:t>Both array1 and array2 are ranges of data. For this test,</a:t>
          </a:r>
        </a:p>
        <a:p>
          <a:pPr algn="l"/>
          <a:r>
            <a:rPr lang="en-US" sz="1100" u="none" baseline="0"/>
            <a:t>array1 -&gt; B2:B11, </a:t>
          </a:r>
        </a:p>
        <a:p>
          <a:pPr algn="l"/>
          <a:r>
            <a:rPr lang="en-US" sz="1100" u="none" baseline="0"/>
            <a:t>array2 -&gt; C2:C11.</a:t>
          </a:r>
        </a:p>
        <a:p>
          <a:pPr algn="l"/>
          <a:endParaRPr lang="en-US" sz="1100" u="none" baseline="0"/>
        </a:p>
        <a:p>
          <a:pPr algn="l"/>
          <a:r>
            <a:rPr lang="en-US" sz="1100" u="none" baseline="0"/>
            <a:t>Tails can be either 1 or 2.</a:t>
          </a:r>
        </a:p>
        <a:p>
          <a:pPr algn="l"/>
          <a:r>
            <a:rPr lang="en-US" sz="1100" u="none" baseline="0"/>
            <a:t>1 -&gt; one-tailed test, </a:t>
          </a:r>
        </a:p>
        <a:p>
          <a:pPr algn="l"/>
          <a:r>
            <a:rPr lang="en-US" sz="1100" u="none" baseline="0"/>
            <a:t>2 -&gt; two-tailed test.</a:t>
          </a:r>
        </a:p>
        <a:p>
          <a:pPr algn="l"/>
          <a:r>
            <a:rPr lang="en-US" sz="1100" u="none" baseline="0"/>
            <a:t>For this test, use 2.</a:t>
          </a:r>
        </a:p>
        <a:p>
          <a:pPr algn="l"/>
          <a:endParaRPr lang="en-US" sz="1100" u="none" baseline="0"/>
        </a:p>
        <a:p>
          <a:pPr algn="l"/>
          <a:r>
            <a:rPr lang="en-US" sz="1100" u="none" baseline="0"/>
            <a:t>Type can be 1, 2, or 3.</a:t>
          </a:r>
        </a:p>
        <a:p>
          <a:pPr algn="l"/>
          <a:r>
            <a:rPr lang="en-US" sz="1100" u="none" baseline="0"/>
            <a:t>1 -&gt; Paired t-test</a:t>
          </a:r>
        </a:p>
        <a:p>
          <a:pPr algn="l"/>
          <a:r>
            <a:rPr lang="en-US" sz="1100" u="none" baseline="0"/>
            <a:t>2 -&gt; Two-sample equal variance</a:t>
          </a:r>
        </a:p>
        <a:p>
          <a:pPr algn="l"/>
          <a:r>
            <a:rPr lang="en-US" sz="1100" u="none" baseline="0"/>
            <a:t>3 -&gt; Two-sample unequal variance</a:t>
          </a:r>
        </a:p>
        <a:p>
          <a:pPr algn="l"/>
          <a:r>
            <a:rPr lang="en-US" sz="1100" u="none" baseline="0"/>
            <a:t>Which one you use will depend on your experimental design and data. Here, use 3. </a:t>
          </a:r>
        </a:p>
        <a:p>
          <a:pPr algn="l"/>
          <a:endParaRPr lang="en-US" sz="1100" u="none" baseline="0"/>
        </a:p>
        <a:p>
          <a:pPr algn="l"/>
          <a:r>
            <a:rPr lang="en-US" sz="1100" u="none" baseline="0"/>
            <a:t>The test returns a p-value. It is the probability of obtaining a result more different if the null hypothesis was true.</a:t>
          </a:r>
        </a:p>
      </xdr:txBody>
    </xdr:sp>
    <xdr:clientData/>
  </xdr:twoCellAnchor>
  <xdr:twoCellAnchor>
    <xdr:from>
      <xdr:col>6</xdr:col>
      <xdr:colOff>228599</xdr:colOff>
      <xdr:row>0</xdr:row>
      <xdr:rowOff>142875</xdr:rowOff>
    </xdr:from>
    <xdr:to>
      <xdr:col>12</xdr:col>
      <xdr:colOff>304800</xdr:colOff>
      <xdr:row>31</xdr:row>
      <xdr:rowOff>47625</xdr:rowOff>
    </xdr:to>
    <xdr:sp macro="" textlink="">
      <xdr:nvSpPr>
        <xdr:cNvPr id="3" name="Flowchart: Alternate Process 2"/>
        <xdr:cNvSpPr/>
      </xdr:nvSpPr>
      <xdr:spPr>
        <a:xfrm>
          <a:off x="6515099" y="142875"/>
          <a:ext cx="3886201" cy="581025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u="none" baseline="0"/>
            <a:t>We will use the function in B14. Select B14, then click on the </a:t>
          </a:r>
          <a:r>
            <a:rPr lang="en-US" sz="1100" i="1" u="none" baseline="0"/>
            <a:t>fx </a:t>
          </a:r>
          <a:r>
            <a:rPr lang="en-US" sz="1100" i="0" u="none" baseline="0"/>
            <a:t>button next to the formula bar.</a:t>
          </a:r>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r>
            <a:rPr lang="en-US" sz="1100" i="0" u="none" baseline="0"/>
            <a:t>The Insert Function dialog box opens up. Type "ttest" in the "Search for a function:" input box and click the Go button.</a:t>
          </a:r>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r>
            <a:rPr lang="en-US" sz="1100" i="0" u="none" baseline="0"/>
            <a:t>Select TTEST and click OK.</a:t>
          </a:r>
          <a:endParaRPr lang="en-US" sz="1100" i="1" u="none" baseline="0"/>
        </a:p>
        <a:p>
          <a:pPr algn="l"/>
          <a:endParaRPr lang="en-US" sz="1100" u="none" baseline="0"/>
        </a:p>
        <a:p>
          <a:pPr algn="l"/>
          <a:endParaRPr lang="en-US" sz="1100" u="none" baseline="0"/>
        </a:p>
      </xdr:txBody>
    </xdr:sp>
    <xdr:clientData/>
  </xdr:twoCellAnchor>
  <xdr:twoCellAnchor editAs="oneCell">
    <xdr:from>
      <xdr:col>7</xdr:col>
      <xdr:colOff>114300</xdr:colOff>
      <xdr:row>4</xdr:row>
      <xdr:rowOff>66676</xdr:rowOff>
    </xdr:from>
    <xdr:to>
      <xdr:col>12</xdr:col>
      <xdr:colOff>76200</xdr:colOff>
      <xdr:row>8</xdr:row>
      <xdr:rowOff>66676</xdr:rowOff>
    </xdr:to>
    <xdr:pic>
      <xdr:nvPicPr>
        <xdr:cNvPr id="6" name="Picture 5"/>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6991350" y="828676"/>
          <a:ext cx="3181350" cy="762000"/>
        </a:xfrm>
        <a:prstGeom prst="rect">
          <a:avLst/>
        </a:prstGeom>
      </xdr:spPr>
    </xdr:pic>
    <xdr:clientData/>
  </xdr:twoCellAnchor>
  <xdr:twoCellAnchor editAs="oneCell">
    <xdr:from>
      <xdr:col>6</xdr:col>
      <xdr:colOff>409575</xdr:colOff>
      <xdr:row>12</xdr:row>
      <xdr:rowOff>49713</xdr:rowOff>
    </xdr:from>
    <xdr:to>
      <xdr:col>12</xdr:col>
      <xdr:colOff>77964</xdr:colOff>
      <xdr:row>17</xdr:row>
      <xdr:rowOff>28575</xdr:rowOff>
    </xdr:to>
    <xdr:pic>
      <xdr:nvPicPr>
        <xdr:cNvPr id="7" name="Picture 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696075" y="2335713"/>
          <a:ext cx="3478389" cy="931362"/>
        </a:xfrm>
        <a:prstGeom prst="rect">
          <a:avLst/>
        </a:prstGeom>
      </xdr:spPr>
    </xdr:pic>
    <xdr:clientData/>
  </xdr:twoCellAnchor>
  <xdr:twoCellAnchor editAs="oneCell">
    <xdr:from>
      <xdr:col>6</xdr:col>
      <xdr:colOff>504825</xdr:colOff>
      <xdr:row>19</xdr:row>
      <xdr:rowOff>95250</xdr:rowOff>
    </xdr:from>
    <xdr:to>
      <xdr:col>12</xdr:col>
      <xdr:colOff>4608</xdr:colOff>
      <xdr:row>29</xdr:row>
      <xdr:rowOff>161925</xdr:rowOff>
    </xdr:to>
    <xdr:pic>
      <xdr:nvPicPr>
        <xdr:cNvPr id="8" name="Picture 7"/>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t="30963"/>
        <a:stretch/>
      </xdr:blipFill>
      <xdr:spPr>
        <a:xfrm>
          <a:off x="6791325" y="3714750"/>
          <a:ext cx="3309783" cy="1971675"/>
        </a:xfrm>
        <a:prstGeom prst="rect">
          <a:avLst/>
        </a:prstGeom>
      </xdr:spPr>
    </xdr:pic>
    <xdr:clientData/>
  </xdr:twoCellAnchor>
  <xdr:twoCellAnchor>
    <xdr:from>
      <xdr:col>12</xdr:col>
      <xdr:colOff>552450</xdr:colOff>
      <xdr:row>0</xdr:row>
      <xdr:rowOff>142875</xdr:rowOff>
    </xdr:from>
    <xdr:to>
      <xdr:col>20</xdr:col>
      <xdr:colOff>66675</xdr:colOff>
      <xdr:row>29</xdr:row>
      <xdr:rowOff>142875</xdr:rowOff>
    </xdr:to>
    <xdr:sp macro="" textlink="">
      <xdr:nvSpPr>
        <xdr:cNvPr id="9" name="Flowchart: Alternate Process 8"/>
        <xdr:cNvSpPr/>
      </xdr:nvSpPr>
      <xdr:spPr>
        <a:xfrm>
          <a:off x="10648950" y="142875"/>
          <a:ext cx="4238625" cy="55245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u="none" baseline="0"/>
            <a:t>The Function Arguments dialog box appears.</a:t>
          </a:r>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r>
            <a:rPr lang="en-US" sz="1100" u="none" baseline="0"/>
            <a:t>Click in the Array1 input box, then click drag B2:B11.</a:t>
          </a:r>
        </a:p>
        <a:p>
          <a:pPr algn="l"/>
          <a:r>
            <a:rPr lang="en-US" sz="1100" u="none" baseline="0"/>
            <a:t>Click in the Array2 input box, then click drag C2:C11.</a:t>
          </a:r>
        </a:p>
        <a:p>
          <a:pPr algn="l"/>
          <a:r>
            <a:rPr lang="en-US" sz="1100" u="none" baseline="0"/>
            <a:t>Click in the Tails input box and enter 2.</a:t>
          </a:r>
        </a:p>
        <a:p>
          <a:pPr algn="l"/>
          <a:r>
            <a:rPr lang="en-US" sz="1100" u="none" baseline="0"/>
            <a:t>Click in the Type input box and enter 3.</a:t>
          </a:r>
        </a:p>
        <a:p>
          <a:pPr algn="l"/>
          <a:r>
            <a:rPr lang="en-US" sz="1100" u="none" baseline="0"/>
            <a:t>Click OK.</a:t>
          </a:r>
        </a:p>
        <a:p>
          <a:pPr algn="l"/>
          <a:endParaRPr lang="en-US" sz="1100" u="none"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u="none" baseline="0"/>
            <a:t>B14 now shows the p-value for the t-test. Based on that number, would you or would you not reject the null hypothesis? Remember the null hypothesis is: </a:t>
          </a:r>
          <a:r>
            <a:rPr lang="en-US" sz="1100" baseline="0">
              <a:solidFill>
                <a:schemeClr val="lt1"/>
              </a:solidFill>
              <a:effectLst/>
              <a:latin typeface="+mn-lt"/>
              <a:ea typeface="+mn-ea"/>
              <a:cs typeface="+mn-cs"/>
            </a:rPr>
            <a:t>The mean of the population from which "Plants" data came from is the same as the mean of the population from which "No Plants" data came from.</a:t>
          </a:r>
          <a:endParaRPr lang="en-US">
            <a:effectLst/>
          </a:endParaRPr>
        </a:p>
        <a:p>
          <a:pPr algn="l"/>
          <a:endParaRPr lang="en-US" sz="1100" u="none" baseline="0"/>
        </a:p>
      </xdr:txBody>
    </xdr:sp>
    <xdr:clientData/>
  </xdr:twoCellAnchor>
  <xdr:twoCellAnchor editAs="oneCell">
    <xdr:from>
      <xdr:col>13</xdr:col>
      <xdr:colOff>190500</xdr:colOff>
      <xdr:row>3</xdr:row>
      <xdr:rowOff>152400</xdr:rowOff>
    </xdr:from>
    <xdr:to>
      <xdr:col>19</xdr:col>
      <xdr:colOff>390526</xdr:colOff>
      <xdr:row>14</xdr:row>
      <xdr:rowOff>78295</xdr:rowOff>
    </xdr:to>
    <xdr:pic>
      <xdr:nvPicPr>
        <xdr:cNvPr id="10" name="Picture 9"/>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10877550" y="723900"/>
          <a:ext cx="3743326" cy="20213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400049</xdr:colOff>
      <xdr:row>0</xdr:row>
      <xdr:rowOff>123825</xdr:rowOff>
    </xdr:from>
    <xdr:to>
      <xdr:col>7</xdr:col>
      <xdr:colOff>238125</xdr:colOff>
      <xdr:row>29</xdr:row>
      <xdr:rowOff>142875</xdr:rowOff>
    </xdr:to>
    <xdr:sp macro="" textlink="">
      <xdr:nvSpPr>
        <xdr:cNvPr id="2" name="Flowchart: Alternate Process 1"/>
        <xdr:cNvSpPr/>
      </xdr:nvSpPr>
      <xdr:spPr>
        <a:xfrm>
          <a:off x="3219449" y="123825"/>
          <a:ext cx="3895726" cy="554355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u="none" baseline="0"/>
            <a:t>Another way of doing a t-test in Excel is to use the Analysis Toolpak, if installed (not available on Mac Excel 2008 and 2011).</a:t>
          </a:r>
        </a:p>
        <a:p>
          <a:pPr algn="l"/>
          <a:endParaRPr lang="en-US" sz="1100" u="none" baseline="0"/>
        </a:p>
        <a:p>
          <a:pPr algn="l"/>
          <a:r>
            <a:rPr lang="en-US" sz="1100" u="none" baseline="0"/>
            <a:t>If the Analysis Toolpak is available, when you select the "Data" tab, there should be a "Data Analysis" button to the right of the "Outline" buttons.</a:t>
          </a:r>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r>
            <a:rPr lang="en-US" sz="1100" u="none" baseline="0"/>
            <a:t>Click the "Data Analysis" button, and in the ensuing "Data Analysis" dialog box, select:</a:t>
          </a:r>
        </a:p>
        <a:p>
          <a:pPr algn="l"/>
          <a:r>
            <a:rPr lang="en-US" sz="1100" u="none" baseline="0"/>
            <a:t>"t-Test: Two-Sample Assuming Unequal Variances" and click OK.</a:t>
          </a:r>
        </a:p>
      </xdr:txBody>
    </xdr:sp>
    <xdr:clientData/>
  </xdr:twoCellAnchor>
  <xdr:twoCellAnchor>
    <xdr:from>
      <xdr:col>7</xdr:col>
      <xdr:colOff>409576</xdr:colOff>
      <xdr:row>0</xdr:row>
      <xdr:rowOff>114299</xdr:rowOff>
    </xdr:from>
    <xdr:to>
      <xdr:col>14</xdr:col>
      <xdr:colOff>428626</xdr:colOff>
      <xdr:row>22</xdr:row>
      <xdr:rowOff>95250</xdr:rowOff>
    </xdr:to>
    <xdr:sp macro="" textlink="">
      <xdr:nvSpPr>
        <xdr:cNvPr id="7" name="Flowchart: Alternate Process 6"/>
        <xdr:cNvSpPr/>
      </xdr:nvSpPr>
      <xdr:spPr>
        <a:xfrm>
          <a:off x="7286626" y="114299"/>
          <a:ext cx="4419600" cy="4191001"/>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u="none" baseline="0"/>
            <a:t>The t-Test dialog box appears.</a:t>
          </a:r>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r>
            <a:rPr lang="en-US" sz="1100" u="none" baseline="0"/>
            <a:t>Click in the Variable 1 Range input box, then click drag B2:B11.</a:t>
          </a:r>
        </a:p>
        <a:p>
          <a:pPr algn="l"/>
          <a:r>
            <a:rPr lang="en-US" sz="1100" u="none" baseline="0"/>
            <a:t>Click in the Variable 2 Range input box, then click drag C2:C11.</a:t>
          </a:r>
        </a:p>
        <a:p>
          <a:pPr algn="l"/>
          <a:r>
            <a:rPr lang="en-US" sz="1100" u="none" baseline="0"/>
            <a:t>Click on the Output Range radio button.</a:t>
          </a:r>
        </a:p>
        <a:p>
          <a:pPr algn="l"/>
          <a:r>
            <a:rPr lang="en-US" sz="1100" u="none" baseline="0"/>
            <a:t>Click in the Output Range input box, then click P1.</a:t>
          </a:r>
        </a:p>
        <a:p>
          <a:pPr algn="l"/>
          <a:r>
            <a:rPr lang="en-US" sz="1100" u="none" baseline="0"/>
            <a:t>Click OK.</a:t>
          </a:r>
        </a:p>
        <a:p>
          <a:pPr algn="l"/>
          <a:endParaRPr lang="en-US" sz="1100" u="none" baseline="0"/>
        </a:p>
        <a:p>
          <a:pPr algn="l"/>
          <a:endParaRPr lang="en-US" sz="1100" u="none" baseline="0"/>
        </a:p>
        <a:p>
          <a:pPr algn="l"/>
          <a:endParaRPr lang="en-US" sz="1100" u="none" baseline="0"/>
        </a:p>
      </xdr:txBody>
    </xdr:sp>
    <xdr:clientData/>
  </xdr:twoCellAnchor>
  <xdr:twoCellAnchor editAs="oneCell">
    <xdr:from>
      <xdr:col>3</xdr:col>
      <xdr:colOff>876300</xdr:colOff>
      <xdr:row>9</xdr:row>
      <xdr:rowOff>38100</xdr:rowOff>
    </xdr:from>
    <xdr:to>
      <xdr:col>6</xdr:col>
      <xdr:colOff>180975</xdr:colOff>
      <xdr:row>13</xdr:row>
      <xdr:rowOff>180975</xdr:rowOff>
    </xdr:to>
    <xdr:pic>
      <xdr:nvPicPr>
        <xdr:cNvPr id="12" name="Picture 1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695700" y="1676400"/>
          <a:ext cx="2771775" cy="904875"/>
        </a:xfrm>
        <a:prstGeom prst="rect">
          <a:avLst/>
        </a:prstGeom>
      </xdr:spPr>
    </xdr:pic>
    <xdr:clientData/>
  </xdr:twoCellAnchor>
  <xdr:twoCellAnchor editAs="oneCell">
    <xdr:from>
      <xdr:col>3</xdr:col>
      <xdr:colOff>605790</xdr:colOff>
      <xdr:row>19</xdr:row>
      <xdr:rowOff>30480</xdr:rowOff>
    </xdr:from>
    <xdr:to>
      <xdr:col>7</xdr:col>
      <xdr:colOff>18959</xdr:colOff>
      <xdr:row>28</xdr:row>
      <xdr:rowOff>20955</xdr:rowOff>
    </xdr:to>
    <xdr:pic>
      <xdr:nvPicPr>
        <xdr:cNvPr id="13" name="Picture 12"/>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3509010" y="3520440"/>
          <a:ext cx="3596549" cy="1636395"/>
        </a:xfrm>
        <a:prstGeom prst="rect">
          <a:avLst/>
        </a:prstGeom>
      </xdr:spPr>
    </xdr:pic>
    <xdr:clientData/>
  </xdr:twoCellAnchor>
  <xdr:twoCellAnchor editAs="oneCell">
    <xdr:from>
      <xdr:col>8</xdr:col>
      <xdr:colOff>85725</xdr:colOff>
      <xdr:row>3</xdr:row>
      <xdr:rowOff>47625</xdr:rowOff>
    </xdr:from>
    <xdr:to>
      <xdr:col>13</xdr:col>
      <xdr:colOff>504825</xdr:colOff>
      <xdr:row>14</xdr:row>
      <xdr:rowOff>182476</xdr:rowOff>
    </xdr:to>
    <xdr:pic>
      <xdr:nvPicPr>
        <xdr:cNvPr id="4" name="Picture 3"/>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7553325" y="619125"/>
          <a:ext cx="3638550" cy="2344651"/>
        </a:xfrm>
        <a:prstGeom prst="rect">
          <a:avLst/>
        </a:prstGeom>
      </xdr:spPr>
    </xdr:pic>
    <xdr:clientData/>
  </xdr:twoCellAnchor>
  <xdr:twoCellAnchor>
    <xdr:from>
      <xdr:col>18</xdr:col>
      <xdr:colOff>514351</xdr:colOff>
      <xdr:row>0</xdr:row>
      <xdr:rowOff>142874</xdr:rowOff>
    </xdr:from>
    <xdr:to>
      <xdr:col>25</xdr:col>
      <xdr:colOff>285750</xdr:colOff>
      <xdr:row>37</xdr:row>
      <xdr:rowOff>38099</xdr:rowOff>
    </xdr:to>
    <xdr:sp macro="" textlink="">
      <xdr:nvSpPr>
        <xdr:cNvPr id="8" name="Flowchart: Alternate Process 7"/>
        <xdr:cNvSpPr/>
      </xdr:nvSpPr>
      <xdr:spPr>
        <a:xfrm>
          <a:off x="15630526" y="142874"/>
          <a:ext cx="3905249" cy="69627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u="none" baseline="0"/>
            <a:t>This produces a result table that looks like this:</a:t>
          </a:r>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r>
            <a:rPr lang="en-US" sz="1100" u="none" baseline="0"/>
            <a:t>You would check the P(T&lt;=t) two-tail value and see that it is 0.000341, and therefore reject the null hypothesis.</a:t>
          </a:r>
        </a:p>
        <a:p>
          <a:pPr algn="l"/>
          <a:endParaRPr lang="en-US" sz="1100" u="none" baseline="0"/>
        </a:p>
        <a:p>
          <a:pPr algn="l"/>
          <a:r>
            <a:rPr lang="en-US" sz="1100" u="none" baseline="0"/>
            <a:t>At least that's how it's supposed to work. But if you look carefully, it is not the same as the t-value we calculated on the previous tab.</a:t>
          </a:r>
        </a:p>
        <a:p>
          <a:pPr algn="l"/>
          <a:endParaRPr lang="en-US" sz="1100" u="none" baseline="0"/>
        </a:p>
        <a:p>
          <a:pPr algn="l"/>
          <a:r>
            <a:rPr lang="en-US" sz="1100" u="none" baseline="0"/>
            <a:t>You can see the value recalculated on AA2; it is 0.0003535, not 0.000341.</a:t>
          </a:r>
        </a:p>
        <a:p>
          <a:pPr algn="l"/>
          <a:endParaRPr lang="en-US" sz="1100" u="none" baseline="0"/>
        </a:p>
        <a:p>
          <a:pPr algn="l"/>
          <a:r>
            <a:rPr lang="en-US" sz="1100" u="none" baseline="0"/>
            <a:t>Why are they different? We have done an analysis of this and realized that the Analysis Toolpak has a bug. In fact, when you select "t-Test: Two-Sample Assuming Unequal Variances," it does a "t-Test: Two-Sample Assuming Equal Variances" instead!</a:t>
          </a:r>
        </a:p>
        <a:p>
          <a:pPr algn="l"/>
          <a:endParaRPr lang="en-US" sz="1100" u="none" baseline="0"/>
        </a:p>
        <a:p>
          <a:pPr algn="l"/>
          <a:r>
            <a:rPr lang="en-US" sz="1100" u="none" baseline="0"/>
            <a:t>Bottom line, DO NOT USE ANALYSIS TOOLPAK TO DO A T-TEST.</a:t>
          </a:r>
        </a:p>
        <a:p>
          <a:pPr algn="l"/>
          <a:endParaRPr lang="en-US" sz="1100" u="none" baseline="0"/>
        </a:p>
        <a:p>
          <a:pPr algn="l"/>
          <a:r>
            <a:rPr lang="en-US" sz="1100" u="none" baseline="0"/>
            <a:t>*If you are interested, the next tab illustrates the problem.</a:t>
          </a:r>
        </a:p>
        <a:p>
          <a:pPr algn="l"/>
          <a:endParaRPr lang="en-US" sz="1100" u="none" baseline="0"/>
        </a:p>
      </xdr:txBody>
    </xdr:sp>
    <xdr:clientData/>
  </xdr:twoCellAnchor>
  <xdr:twoCellAnchor editAs="oneCell">
    <xdr:from>
      <xdr:col>19</xdr:col>
      <xdr:colOff>295274</xdr:colOff>
      <xdr:row>3</xdr:row>
      <xdr:rowOff>114301</xdr:rowOff>
    </xdr:from>
    <xdr:to>
      <xdr:col>24</xdr:col>
      <xdr:colOff>466725</xdr:colOff>
      <xdr:row>16</xdr:row>
      <xdr:rowOff>18430</xdr:rowOff>
    </xdr:to>
    <xdr:pic>
      <xdr:nvPicPr>
        <xdr:cNvPr id="3" name="Picture 2"/>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6001999" y="695326"/>
          <a:ext cx="3124201" cy="25044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809623</xdr:colOff>
      <xdr:row>15</xdr:row>
      <xdr:rowOff>142876</xdr:rowOff>
    </xdr:from>
    <xdr:to>
      <xdr:col>13</xdr:col>
      <xdr:colOff>0</xdr:colOff>
      <xdr:row>31</xdr:row>
      <xdr:rowOff>57150</xdr:rowOff>
    </xdr:to>
    <xdr:sp macro="" textlink="">
      <xdr:nvSpPr>
        <xdr:cNvPr id="2" name="Flowchart: Alternate Process 1"/>
        <xdr:cNvSpPr/>
      </xdr:nvSpPr>
      <xdr:spPr>
        <a:xfrm>
          <a:off x="4724398" y="2876551"/>
          <a:ext cx="8582027" cy="285749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u="none" baseline="0"/>
            <a:t>This tab illustrates the Analysis Toolpak t-test bug.</a:t>
          </a:r>
        </a:p>
        <a:p>
          <a:pPr algn="l"/>
          <a:endParaRPr lang="en-US" sz="1100" u="none" baseline="0"/>
        </a:p>
        <a:p>
          <a:pPr algn="l"/>
          <a:r>
            <a:rPr lang="en-US" sz="1100" u="none" baseline="0"/>
            <a:t>Cells A17:D21 are set up to test to make sure that the function TTEST gives different results for Equal and Unequal variances. They do.</a:t>
          </a:r>
        </a:p>
        <a:p>
          <a:pPr algn="l"/>
          <a:endParaRPr lang="en-US" sz="1100" u="none" baseline="0"/>
        </a:p>
        <a:p>
          <a:pPr algn="l"/>
          <a:r>
            <a:rPr lang="en-US" sz="1100" u="none" baseline="0"/>
            <a:t>Cells A23:D27 check the same for T.TEST function.</a:t>
          </a:r>
        </a:p>
        <a:p>
          <a:pPr algn="l"/>
          <a:endParaRPr lang="en-US" sz="1100" u="none" baseline="0"/>
        </a:p>
        <a:p>
          <a:pPr algn="l"/>
          <a:r>
            <a:rPr lang="en-US" sz="1100" u="none" baseline="0"/>
            <a:t>T.TEST is supposed to be a newer function that is improved and might be more accurate, but here, we do not detect any difference between the older TTESTfunciton  and the newer T.TEST function. </a:t>
          </a:r>
        </a:p>
        <a:p>
          <a:pPr algn="l"/>
          <a:endParaRPr lang="en-US" sz="1100" u="none" baseline="0"/>
        </a:p>
        <a:p>
          <a:pPr algn="l"/>
          <a:r>
            <a:rPr lang="en-US" sz="1100" u="none" baseline="0"/>
            <a:t>Cells F1:P14 show the result of Analysis Toolpak using three different kinds of tests offered. When you compare the P(T&lt;=t) values in each case for both one-tail and two-tails to the values calculated in A17:D21, then they match perfectly for Paired and Equal Variances cases, but not for the Unequal Variances. The last one cannot be trusted. Unfortunately, it is the one that is most often used.</a:t>
          </a:r>
        </a:p>
        <a:p>
          <a:pPr algn="l"/>
          <a:endParaRPr lang="en-US" sz="1100" u="none" baseline="0"/>
        </a:p>
        <a:p>
          <a:pPr algn="l"/>
          <a:r>
            <a:rPr lang="en-US" sz="1100" u="none" baseline="0"/>
            <a:t>This has been checked in Excel 2007, 2010, 2013 for PC, and 2016 for Mac. (In Macs, Analysis Toolpak is not available for 2008 and 2011.)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5</xdr:col>
      <xdr:colOff>133350</xdr:colOff>
      <xdr:row>8</xdr:row>
      <xdr:rowOff>152400</xdr:rowOff>
    </xdr:to>
    <xdr:sp macro="" textlink="">
      <xdr:nvSpPr>
        <xdr:cNvPr id="2" name="Rounded Rectangle 1"/>
        <xdr:cNvSpPr/>
      </xdr:nvSpPr>
      <xdr:spPr>
        <a:xfrm>
          <a:off x="390525" y="314325"/>
          <a:ext cx="3924300" cy="13620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Columns</a:t>
          </a:r>
          <a:r>
            <a:rPr lang="en-US" sz="1100" baseline="0"/>
            <a:t> G and H contain data from 50 medium ground finches sampled in 1977 and 1978.</a:t>
          </a:r>
        </a:p>
        <a:p>
          <a:pPr algn="l"/>
          <a:endParaRPr lang="en-US" sz="1100" baseline="0"/>
        </a:p>
        <a:p>
          <a:pPr algn="l"/>
          <a:r>
            <a:rPr lang="en-US" sz="1100"/>
            <a:t>Use any t-test</a:t>
          </a:r>
          <a:r>
            <a:rPr lang="en-US" sz="1100" baseline="0"/>
            <a:t> method </a:t>
          </a:r>
          <a:r>
            <a:rPr lang="en-US" sz="1100"/>
            <a:t>to determine if the 1977 Beak Depth is significantly different from the 1978 Beak Depth.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8:D42"/>
  <sheetViews>
    <sheetView showGridLines="0" showRowColHeaders="0" tabSelected="1" topLeftCell="A4" workbookViewId="0">
      <selection activeCell="D43" sqref="D43"/>
    </sheetView>
  </sheetViews>
  <sheetFormatPr defaultRowHeight="15" x14ac:dyDescent="0.25"/>
  <cols>
    <col min="4" max="4" width="9.7109375" bestFit="1" customWidth="1"/>
  </cols>
  <sheetData>
    <row r="28" spans="2:3" x14ac:dyDescent="0.3">
      <c r="B28" s="1"/>
      <c r="C28" t="s">
        <v>1</v>
      </c>
    </row>
    <row r="42" spans="2:4" x14ac:dyDescent="0.25">
      <c r="B42" t="s">
        <v>16</v>
      </c>
      <c r="D42" s="10">
        <v>42458</v>
      </c>
    </row>
  </sheetData>
  <customSheetViews>
    <customSheetView guid="{EFD9C423-38E0-4C2B-8ACD-50D6B2DDE1AC}" showGridLines="0" showRowCol="0" topLeftCell="A28">
      <selection activeCell="D42" sqref="D42"/>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zoomScalePageLayoutView="150" workbookViewId="0"/>
  </sheetViews>
  <sheetFormatPr defaultColWidth="8.85546875" defaultRowHeight="15" x14ac:dyDescent="0.25"/>
  <cols>
    <col min="1" max="1" width="13.42578125" bestFit="1" customWidth="1"/>
    <col min="2" max="2" width="14.28515625" bestFit="1" customWidth="1"/>
    <col min="3" max="3" width="14.5703125" bestFit="1" customWidth="1"/>
    <col min="4" max="4" width="19.85546875" bestFit="1" customWidth="1"/>
    <col min="5" max="5" width="23.28515625" style="2" bestFit="1" customWidth="1"/>
    <col min="9" max="9" width="9.140625" customWidth="1"/>
    <col min="10" max="11" width="10.7109375" bestFit="1" customWidth="1"/>
  </cols>
  <sheetData>
    <row r="1" spans="1:12" s="7" customFormat="1" ht="16.899999999999999" x14ac:dyDescent="0.35">
      <c r="A1" s="3" t="s">
        <v>19</v>
      </c>
      <c r="B1" s="3" t="s">
        <v>17</v>
      </c>
      <c r="C1" s="3" t="s">
        <v>18</v>
      </c>
      <c r="D1" s="3" t="s">
        <v>20</v>
      </c>
      <c r="E1" s="3" t="s">
        <v>56</v>
      </c>
      <c r="G1" s="8"/>
      <c r="H1" s="8"/>
      <c r="I1" s="8"/>
      <c r="J1" s="8"/>
      <c r="K1" s="8"/>
      <c r="L1" s="8"/>
    </row>
    <row r="2" spans="1:12" ht="14.45" x14ac:dyDescent="0.3">
      <c r="A2" t="s">
        <v>3</v>
      </c>
      <c r="B2">
        <v>13</v>
      </c>
      <c r="C2">
        <v>14</v>
      </c>
      <c r="D2" s="1">
        <f>(B2-$B$13)*(B2-$B$13)</f>
        <v>11.560000000000002</v>
      </c>
      <c r="E2" s="1"/>
      <c r="G2" s="2"/>
      <c r="H2" s="2"/>
      <c r="I2" s="2"/>
      <c r="J2" s="2"/>
      <c r="K2" s="2"/>
      <c r="L2" s="2"/>
    </row>
    <row r="3" spans="1:12" ht="14.45" x14ac:dyDescent="0.3">
      <c r="A3" t="s">
        <v>4</v>
      </c>
      <c r="B3">
        <v>9</v>
      </c>
      <c r="C3">
        <v>12</v>
      </c>
      <c r="D3" s="1">
        <f t="shared" ref="D3:D11" si="0">(B3-$B$13)*(B3-$B$13)</f>
        <v>0.3599999999999996</v>
      </c>
      <c r="E3" s="1"/>
      <c r="G3" s="2"/>
      <c r="H3" s="2"/>
      <c r="I3" s="2"/>
      <c r="J3" s="2"/>
      <c r="K3" s="2"/>
      <c r="L3" s="2"/>
    </row>
    <row r="4" spans="1:12" ht="14.45" x14ac:dyDescent="0.3">
      <c r="A4" t="s">
        <v>5</v>
      </c>
      <c r="B4">
        <v>10</v>
      </c>
      <c r="C4">
        <v>15</v>
      </c>
      <c r="D4" s="1">
        <f t="shared" si="0"/>
        <v>0.16000000000000028</v>
      </c>
      <c r="E4" s="1"/>
      <c r="G4" s="2"/>
      <c r="H4" s="2"/>
      <c r="I4" s="2"/>
      <c r="J4" s="2"/>
      <c r="K4" s="2"/>
      <c r="L4" s="2"/>
    </row>
    <row r="5" spans="1:12" ht="14.45" x14ac:dyDescent="0.3">
      <c r="A5" t="s">
        <v>6</v>
      </c>
      <c r="B5">
        <v>10</v>
      </c>
      <c r="C5">
        <v>14</v>
      </c>
      <c r="D5" s="1">
        <f t="shared" si="0"/>
        <v>0.16000000000000028</v>
      </c>
      <c r="E5" s="1"/>
      <c r="G5" s="2"/>
      <c r="H5" s="2"/>
      <c r="I5" s="2"/>
      <c r="J5" s="2"/>
      <c r="K5" s="2"/>
      <c r="L5" s="2"/>
    </row>
    <row r="6" spans="1:12" ht="14.45" x14ac:dyDescent="0.3">
      <c r="A6" t="s">
        <v>7</v>
      </c>
      <c r="B6">
        <v>7</v>
      </c>
      <c r="C6">
        <v>17</v>
      </c>
      <c r="D6" s="1">
        <f t="shared" si="0"/>
        <v>6.759999999999998</v>
      </c>
      <c r="E6" s="1"/>
      <c r="G6" s="2"/>
      <c r="H6" s="2"/>
      <c r="I6" s="2"/>
      <c r="J6" s="2"/>
      <c r="K6" s="2"/>
      <c r="L6" s="2"/>
    </row>
    <row r="7" spans="1:12" ht="14.45" x14ac:dyDescent="0.3">
      <c r="A7" t="s">
        <v>8</v>
      </c>
      <c r="B7">
        <v>5</v>
      </c>
      <c r="C7">
        <v>10</v>
      </c>
      <c r="D7" s="1">
        <f t="shared" si="0"/>
        <v>21.159999999999997</v>
      </c>
      <c r="E7" s="1"/>
      <c r="G7" s="2"/>
      <c r="H7" s="2"/>
      <c r="I7" s="2"/>
      <c r="J7" s="2"/>
      <c r="K7" s="2"/>
      <c r="L7" s="2"/>
    </row>
    <row r="8" spans="1:12" s="2" customFormat="1" ht="14.45" x14ac:dyDescent="0.3">
      <c r="A8" t="s">
        <v>9</v>
      </c>
      <c r="B8">
        <v>10</v>
      </c>
      <c r="C8" s="2">
        <v>15</v>
      </c>
      <c r="D8" s="1">
        <f t="shared" si="0"/>
        <v>0.16000000000000028</v>
      </c>
      <c r="E8" s="1"/>
    </row>
    <row r="9" spans="1:12" ht="14.45" x14ac:dyDescent="0.3">
      <c r="A9" t="s">
        <v>10</v>
      </c>
      <c r="B9">
        <v>14</v>
      </c>
      <c r="C9" s="2">
        <v>15</v>
      </c>
      <c r="D9" s="1">
        <f t="shared" si="0"/>
        <v>19.360000000000003</v>
      </c>
      <c r="E9" s="1"/>
      <c r="G9" s="2"/>
      <c r="H9" s="2"/>
      <c r="I9" s="2"/>
      <c r="J9" s="2"/>
      <c r="K9" s="2"/>
      <c r="L9" s="2"/>
    </row>
    <row r="10" spans="1:12" ht="14.45" x14ac:dyDescent="0.3">
      <c r="A10" t="s">
        <v>11</v>
      </c>
      <c r="B10">
        <v>9</v>
      </c>
      <c r="C10" s="2">
        <v>18</v>
      </c>
      <c r="D10" s="1">
        <f t="shared" si="0"/>
        <v>0.3599999999999996</v>
      </c>
      <c r="E10" s="1"/>
      <c r="G10" s="2"/>
      <c r="H10" s="2"/>
      <c r="I10" s="2"/>
      <c r="J10" s="2"/>
      <c r="K10" s="2"/>
      <c r="L10" s="2"/>
    </row>
    <row r="11" spans="1:12" ht="14.45" x14ac:dyDescent="0.3">
      <c r="A11" t="s">
        <v>12</v>
      </c>
      <c r="B11">
        <v>9</v>
      </c>
      <c r="C11" s="2">
        <v>14</v>
      </c>
      <c r="D11" s="1">
        <f t="shared" si="0"/>
        <v>0.3599999999999996</v>
      </c>
      <c r="E11" s="1"/>
      <c r="G11" s="2"/>
      <c r="H11" s="2"/>
      <c r="I11" s="2"/>
      <c r="J11" s="2"/>
      <c r="K11" s="2"/>
      <c r="L11" s="2"/>
    </row>
    <row r="12" spans="1:12" ht="14.45" x14ac:dyDescent="0.3">
      <c r="G12" s="2"/>
      <c r="H12" s="2"/>
      <c r="I12" s="2"/>
      <c r="J12" s="2"/>
      <c r="K12" s="2"/>
      <c r="L12" s="2"/>
    </row>
    <row r="13" spans="1:12" ht="14.45" x14ac:dyDescent="0.3">
      <c r="A13" t="s">
        <v>0</v>
      </c>
      <c r="B13" s="1">
        <f>AVERAGE(B2:B11)</f>
        <v>9.6</v>
      </c>
      <c r="C13" s="1"/>
      <c r="G13" s="2"/>
      <c r="H13" s="2"/>
      <c r="I13" s="2"/>
      <c r="J13" s="2"/>
      <c r="K13" s="2"/>
      <c r="L13" s="2"/>
    </row>
    <row r="14" spans="1:12" ht="14.45" x14ac:dyDescent="0.3">
      <c r="C14" s="9" t="s">
        <v>13</v>
      </c>
      <c r="D14" s="1">
        <f>SUM(D2:D11)</f>
        <v>60.400000000000006</v>
      </c>
      <c r="E14" s="1"/>
      <c r="G14" s="2"/>
      <c r="H14" s="2"/>
      <c r="I14" s="2"/>
      <c r="J14" s="2"/>
      <c r="K14" s="2"/>
      <c r="L14" s="2"/>
    </row>
    <row r="15" spans="1:12" ht="14.45" x14ac:dyDescent="0.3">
      <c r="C15" s="9" t="s">
        <v>21</v>
      </c>
      <c r="D15" s="1">
        <f>COUNT(D2:D11)</f>
        <v>10</v>
      </c>
      <c r="E15" s="1"/>
      <c r="G15" s="2"/>
      <c r="H15" s="2"/>
      <c r="I15" s="2"/>
      <c r="J15" s="2"/>
      <c r="K15" s="2"/>
      <c r="L15" s="2"/>
    </row>
    <row r="16" spans="1:12" ht="14.45" x14ac:dyDescent="0.3">
      <c r="C16" s="9" t="s">
        <v>2</v>
      </c>
      <c r="D16" s="1">
        <f>D14/(D15-1)</f>
        <v>6.7111111111111121</v>
      </c>
      <c r="E16" s="1"/>
    </row>
    <row r="17" spans="2:5" ht="14.45" x14ac:dyDescent="0.3">
      <c r="B17" s="2"/>
      <c r="C17" s="9" t="s">
        <v>22</v>
      </c>
      <c r="D17" s="1">
        <f>D16/D15</f>
        <v>0.67111111111111121</v>
      </c>
      <c r="E17" s="1"/>
    </row>
    <row r="18" spans="2:5" ht="14.45" x14ac:dyDescent="0.3">
      <c r="B18" s="2"/>
      <c r="D18" s="9" t="s">
        <v>32</v>
      </c>
      <c r="E18" s="1"/>
    </row>
    <row r="19" spans="2:5" ht="15.6" x14ac:dyDescent="0.35">
      <c r="B19" s="2"/>
      <c r="D19" s="9" t="s">
        <v>29</v>
      </c>
      <c r="E19" s="1"/>
    </row>
    <row r="20" spans="2:5" ht="18" x14ac:dyDescent="0.35">
      <c r="B20" s="2"/>
      <c r="C20" s="9"/>
      <c r="D20" s="9" t="s">
        <v>30</v>
      </c>
      <c r="E20" s="1"/>
    </row>
    <row r="21" spans="2:5" ht="14.45" x14ac:dyDescent="0.3">
      <c r="D21" s="9" t="s">
        <v>31</v>
      </c>
      <c r="E21" s="1"/>
    </row>
    <row r="22" spans="2:5" ht="14.45" x14ac:dyDescent="0.3">
      <c r="D22" s="9" t="s">
        <v>33</v>
      </c>
      <c r="E22" s="1"/>
    </row>
  </sheetData>
  <customSheetViews>
    <customSheetView guid="{EFD9C423-38E0-4C2B-8ACD-50D6B2DDE1AC}">
      <pageMargins left="0.7" right="0.7" top="0.75" bottom="0.75" header="0.3" footer="0.3"/>
      <pageSetup orientation="portrait" r:id="rId1"/>
    </customSheetView>
  </customSheetViews>
  <pageMargins left="0.7" right="0.7" top="0.75" bottom="0.75" header="0.3" footer="0.3"/>
  <pageSetup orientation="portrait" r:id="rId2"/>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defaultRowHeight="15" x14ac:dyDescent="0.25"/>
  <cols>
    <col min="1" max="1" width="18.42578125" bestFit="1" customWidth="1"/>
    <col min="2" max="2" width="14.28515625" bestFit="1" customWidth="1"/>
    <col min="3" max="3" width="13.28515625" bestFit="1" customWidth="1"/>
    <col min="4" max="4" width="14.28515625" bestFit="1" customWidth="1"/>
    <col min="5" max="5" width="15.28515625" bestFit="1" customWidth="1"/>
  </cols>
  <sheetData>
    <row r="1" spans="1:5" x14ac:dyDescent="0.3">
      <c r="A1" t="s">
        <v>24</v>
      </c>
    </row>
    <row r="2" spans="1:5" x14ac:dyDescent="0.3">
      <c r="A2" t="s">
        <v>23</v>
      </c>
      <c r="B2" t="s">
        <v>25</v>
      </c>
      <c r="C2" t="s">
        <v>28</v>
      </c>
      <c r="D2" t="s">
        <v>26</v>
      </c>
      <c r="E2" t="s">
        <v>27</v>
      </c>
    </row>
    <row r="3" spans="1:5" x14ac:dyDescent="0.3">
      <c r="A3">
        <v>1</v>
      </c>
      <c r="B3">
        <f>_xlfn.T.INV.2T(0.05,A3)</f>
        <v>12.706204736174707</v>
      </c>
      <c r="C3">
        <f>_xlfn.T.INV.2T(0.02,A3)</f>
        <v>31.820515953773956</v>
      </c>
      <c r="D3">
        <f>_xlfn.T.INV.2T(0.01,A3)</f>
        <v>63.656741162871583</v>
      </c>
      <c r="E3">
        <f>_xlfn.T.INV.2T(0.001,A3)</f>
        <v>636.61924876871956</v>
      </c>
    </row>
    <row r="4" spans="1:5" x14ac:dyDescent="0.3">
      <c r="A4">
        <v>2</v>
      </c>
      <c r="B4">
        <f t="shared" ref="B4:B44" si="0">_xlfn.T.INV.2T(0.05,A4)</f>
        <v>4.3026527297494637</v>
      </c>
      <c r="C4">
        <f t="shared" ref="C4:C44" si="1">_xlfn.T.INV.2T(0.02,A4)</f>
        <v>6.9645567342832733</v>
      </c>
      <c r="D4">
        <f t="shared" ref="D4:D44" si="2">_xlfn.T.INV.2T(0.01,A4)</f>
        <v>9.9248432009182928</v>
      </c>
      <c r="E4">
        <f t="shared" ref="E4:E44" si="3">_xlfn.T.INV.2T(0.001,A4)</f>
        <v>31.599054576443621</v>
      </c>
    </row>
    <row r="5" spans="1:5" x14ac:dyDescent="0.3">
      <c r="A5">
        <v>3</v>
      </c>
      <c r="B5">
        <f t="shared" si="0"/>
        <v>3.1824463052837091</v>
      </c>
      <c r="C5">
        <f t="shared" si="1"/>
        <v>4.5407028585681335</v>
      </c>
      <c r="D5">
        <f t="shared" si="2"/>
        <v>5.8409093097333571</v>
      </c>
      <c r="E5">
        <f t="shared" si="3"/>
        <v>12.923978636687485</v>
      </c>
    </row>
    <row r="6" spans="1:5" x14ac:dyDescent="0.3">
      <c r="A6">
        <v>4</v>
      </c>
      <c r="B6">
        <f t="shared" si="0"/>
        <v>2.7764451051977934</v>
      </c>
      <c r="C6">
        <f t="shared" si="1"/>
        <v>3.7469473879791968</v>
      </c>
      <c r="D6">
        <f t="shared" si="2"/>
        <v>4.604094871349993</v>
      </c>
      <c r="E6">
        <f t="shared" si="3"/>
        <v>8.6103015813792751</v>
      </c>
    </row>
    <row r="7" spans="1:5" x14ac:dyDescent="0.3">
      <c r="A7">
        <v>5</v>
      </c>
      <c r="B7">
        <f t="shared" si="0"/>
        <v>2.570581835636315</v>
      </c>
      <c r="C7">
        <f t="shared" si="1"/>
        <v>3.3649299989072183</v>
      </c>
      <c r="D7">
        <f t="shared" si="2"/>
        <v>4.0321429835552278</v>
      </c>
      <c r="E7">
        <f t="shared" si="3"/>
        <v>6.8688266258811099</v>
      </c>
    </row>
    <row r="8" spans="1:5" x14ac:dyDescent="0.3">
      <c r="A8">
        <v>6</v>
      </c>
      <c r="B8">
        <f t="shared" si="0"/>
        <v>2.4469118511449697</v>
      </c>
      <c r="C8">
        <f t="shared" si="1"/>
        <v>3.1426684032909828</v>
      </c>
      <c r="D8">
        <f t="shared" si="2"/>
        <v>3.7074280213247794</v>
      </c>
      <c r="E8">
        <f t="shared" si="3"/>
        <v>5.9588161788187586</v>
      </c>
    </row>
    <row r="9" spans="1:5" x14ac:dyDescent="0.3">
      <c r="A9">
        <v>7</v>
      </c>
      <c r="B9">
        <f t="shared" si="0"/>
        <v>2.3646242515927849</v>
      </c>
      <c r="C9">
        <f t="shared" si="1"/>
        <v>2.997951566868529</v>
      </c>
      <c r="D9">
        <f t="shared" si="2"/>
        <v>3.4994832973504946</v>
      </c>
      <c r="E9">
        <f t="shared" si="3"/>
        <v>5.4078825208617252</v>
      </c>
    </row>
    <row r="10" spans="1:5" x14ac:dyDescent="0.3">
      <c r="A10">
        <v>8</v>
      </c>
      <c r="B10">
        <f t="shared" si="0"/>
        <v>2.3060041352041671</v>
      </c>
      <c r="C10">
        <f t="shared" si="1"/>
        <v>2.8964594477096224</v>
      </c>
      <c r="D10">
        <f t="shared" si="2"/>
        <v>3.3553873313333953</v>
      </c>
      <c r="E10">
        <f t="shared" si="3"/>
        <v>5.0413054333733669</v>
      </c>
    </row>
    <row r="11" spans="1:5" x14ac:dyDescent="0.3">
      <c r="A11">
        <v>9</v>
      </c>
      <c r="B11">
        <f t="shared" si="0"/>
        <v>2.2621571627982053</v>
      </c>
      <c r="C11">
        <f t="shared" si="1"/>
        <v>2.8214379250258084</v>
      </c>
      <c r="D11">
        <f t="shared" si="2"/>
        <v>3.2498355415921263</v>
      </c>
      <c r="E11">
        <f t="shared" si="3"/>
        <v>4.7809125859311381</v>
      </c>
    </row>
    <row r="12" spans="1:5" x14ac:dyDescent="0.3">
      <c r="A12">
        <v>10</v>
      </c>
      <c r="B12">
        <f t="shared" si="0"/>
        <v>2.2281388519862744</v>
      </c>
      <c r="C12">
        <f t="shared" si="1"/>
        <v>2.7637694581126966</v>
      </c>
      <c r="D12">
        <f t="shared" si="2"/>
        <v>3.1692726726169518</v>
      </c>
      <c r="E12">
        <f t="shared" si="3"/>
        <v>4.586893858702636</v>
      </c>
    </row>
    <row r="13" spans="1:5" x14ac:dyDescent="0.3">
      <c r="A13">
        <v>11</v>
      </c>
      <c r="B13">
        <f t="shared" si="0"/>
        <v>2.2009851600916384</v>
      </c>
      <c r="C13">
        <f t="shared" si="1"/>
        <v>2.7180791838138614</v>
      </c>
      <c r="D13">
        <f t="shared" si="2"/>
        <v>3.1058065155392809</v>
      </c>
      <c r="E13">
        <f t="shared" si="3"/>
        <v>4.4369793382344493</v>
      </c>
    </row>
    <row r="14" spans="1:5" x14ac:dyDescent="0.3">
      <c r="A14">
        <v>12</v>
      </c>
      <c r="B14">
        <f t="shared" si="0"/>
        <v>2.1788128296672284</v>
      </c>
      <c r="C14">
        <f t="shared" si="1"/>
        <v>2.6809979931209149</v>
      </c>
      <c r="D14">
        <f t="shared" si="2"/>
        <v>3.0545395893929017</v>
      </c>
      <c r="E14">
        <f t="shared" si="3"/>
        <v>4.3177912836061845</v>
      </c>
    </row>
    <row r="15" spans="1:5" x14ac:dyDescent="0.3">
      <c r="A15">
        <v>13</v>
      </c>
      <c r="B15">
        <f t="shared" si="0"/>
        <v>2.1603686564627926</v>
      </c>
      <c r="C15">
        <f t="shared" si="1"/>
        <v>2.650308837912192</v>
      </c>
      <c r="D15">
        <f t="shared" si="2"/>
        <v>3.0122758387165782</v>
      </c>
      <c r="E15">
        <f t="shared" si="3"/>
        <v>4.2208317277071208</v>
      </c>
    </row>
    <row r="16" spans="1:5" x14ac:dyDescent="0.3">
      <c r="A16">
        <v>14</v>
      </c>
      <c r="B16">
        <f t="shared" si="0"/>
        <v>2.1447866879178044</v>
      </c>
      <c r="C16">
        <f t="shared" si="1"/>
        <v>2.6244940675900517</v>
      </c>
      <c r="D16">
        <f t="shared" si="2"/>
        <v>2.9768427343708348</v>
      </c>
      <c r="E16">
        <f t="shared" si="3"/>
        <v>4.1404541127382029</v>
      </c>
    </row>
    <row r="17" spans="1:5" x14ac:dyDescent="0.3">
      <c r="A17">
        <v>15</v>
      </c>
      <c r="B17">
        <f t="shared" si="0"/>
        <v>2.1314495455597742</v>
      </c>
      <c r="C17">
        <f t="shared" si="1"/>
        <v>2.6024802950111221</v>
      </c>
      <c r="D17">
        <f t="shared" si="2"/>
        <v>2.9467128834752381</v>
      </c>
      <c r="E17">
        <f t="shared" si="3"/>
        <v>4.0727651959037905</v>
      </c>
    </row>
    <row r="18" spans="1:5" x14ac:dyDescent="0.3">
      <c r="A18">
        <v>16</v>
      </c>
      <c r="B18">
        <f t="shared" si="0"/>
        <v>2.119905299221255</v>
      </c>
      <c r="C18">
        <f t="shared" si="1"/>
        <v>2.5834871852759917</v>
      </c>
      <c r="D18">
        <f t="shared" si="2"/>
        <v>2.9207816224251002</v>
      </c>
      <c r="E18">
        <f t="shared" si="3"/>
        <v>4.0149963271840559</v>
      </c>
    </row>
    <row r="19" spans="1:5" x14ac:dyDescent="0.3">
      <c r="A19">
        <v>17</v>
      </c>
      <c r="B19">
        <f t="shared" si="0"/>
        <v>2.109815577833317</v>
      </c>
      <c r="C19">
        <f t="shared" si="1"/>
        <v>2.5669339837247178</v>
      </c>
      <c r="D19">
        <f t="shared" si="2"/>
        <v>2.8982305196774178</v>
      </c>
      <c r="E19">
        <f t="shared" si="3"/>
        <v>3.9651262721190315</v>
      </c>
    </row>
    <row r="20" spans="1:5" x14ac:dyDescent="0.3">
      <c r="A20">
        <v>18</v>
      </c>
      <c r="B20">
        <f t="shared" si="0"/>
        <v>2.1009220402410378</v>
      </c>
      <c r="C20">
        <f t="shared" si="1"/>
        <v>2.552379630182251</v>
      </c>
      <c r="D20">
        <f t="shared" si="2"/>
        <v>2.8784404727386073</v>
      </c>
      <c r="E20">
        <f t="shared" si="3"/>
        <v>3.9216458250851596</v>
      </c>
    </row>
    <row r="21" spans="1:5" x14ac:dyDescent="0.3">
      <c r="A21">
        <v>19</v>
      </c>
      <c r="B21">
        <f t="shared" si="0"/>
        <v>2.0930240544083096</v>
      </c>
      <c r="C21">
        <f t="shared" si="1"/>
        <v>2.5394831906239612</v>
      </c>
      <c r="D21">
        <f t="shared" si="2"/>
        <v>2.8609346064649799</v>
      </c>
      <c r="E21">
        <f t="shared" si="3"/>
        <v>3.883405852592082</v>
      </c>
    </row>
    <row r="22" spans="1:5" x14ac:dyDescent="0.3">
      <c r="A22">
        <v>20</v>
      </c>
      <c r="B22">
        <f t="shared" si="0"/>
        <v>2.0859634472658648</v>
      </c>
      <c r="C22">
        <f t="shared" si="1"/>
        <v>2.5279770027415731</v>
      </c>
      <c r="D22">
        <f t="shared" si="2"/>
        <v>2.8453397097861091</v>
      </c>
      <c r="E22">
        <f t="shared" si="3"/>
        <v>3.8495162749308265</v>
      </c>
    </row>
    <row r="23" spans="1:5" x14ac:dyDescent="0.3">
      <c r="A23">
        <v>21</v>
      </c>
      <c r="B23">
        <f t="shared" si="0"/>
        <v>2.07961384472768</v>
      </c>
      <c r="C23">
        <f t="shared" si="1"/>
        <v>2.5176480160447423</v>
      </c>
      <c r="D23">
        <f t="shared" si="2"/>
        <v>2.8313595580230499</v>
      </c>
      <c r="E23">
        <f t="shared" si="3"/>
        <v>3.8192771642744621</v>
      </c>
    </row>
    <row r="24" spans="1:5" x14ac:dyDescent="0.3">
      <c r="A24">
        <v>22</v>
      </c>
      <c r="B24">
        <f t="shared" si="0"/>
        <v>2.0738730679040258</v>
      </c>
      <c r="C24">
        <f t="shared" si="1"/>
        <v>2.5083245528990807</v>
      </c>
      <c r="D24">
        <f t="shared" si="2"/>
        <v>2.8187560606001436</v>
      </c>
      <c r="E24">
        <f t="shared" si="3"/>
        <v>3.79213067169839</v>
      </c>
    </row>
    <row r="25" spans="1:5" x14ac:dyDescent="0.3">
      <c r="A25">
        <v>23</v>
      </c>
      <c r="B25">
        <f t="shared" si="0"/>
        <v>2.0686576104190491</v>
      </c>
      <c r="C25">
        <f t="shared" si="1"/>
        <v>2.4998667394946681</v>
      </c>
      <c r="D25">
        <f t="shared" si="2"/>
        <v>2.807335683769999</v>
      </c>
      <c r="E25">
        <f t="shared" si="3"/>
        <v>3.7676268043117811</v>
      </c>
    </row>
    <row r="26" spans="1:5" x14ac:dyDescent="0.3">
      <c r="A26">
        <v>24</v>
      </c>
      <c r="B26">
        <f t="shared" si="0"/>
        <v>2.0638985616280254</v>
      </c>
      <c r="C26">
        <f t="shared" si="1"/>
        <v>2.492159473157757</v>
      </c>
      <c r="D26">
        <f t="shared" si="2"/>
        <v>2.7969395047744556</v>
      </c>
      <c r="E26">
        <f t="shared" si="3"/>
        <v>3.7453986192900528</v>
      </c>
    </row>
    <row r="27" spans="1:5" x14ac:dyDescent="0.3">
      <c r="A27">
        <v>25</v>
      </c>
      <c r="B27">
        <f t="shared" si="0"/>
        <v>2.0595385527532977</v>
      </c>
      <c r="C27">
        <f t="shared" si="1"/>
        <v>2.485107175410763</v>
      </c>
      <c r="D27">
        <f t="shared" si="2"/>
        <v>2.7874358136769706</v>
      </c>
      <c r="E27">
        <f t="shared" si="3"/>
        <v>3.7251439497286496</v>
      </c>
    </row>
    <row r="28" spans="1:5" x14ac:dyDescent="0.3">
      <c r="A28">
        <v>26</v>
      </c>
      <c r="B28">
        <f t="shared" si="0"/>
        <v>2.0555294386428731</v>
      </c>
      <c r="C28">
        <f t="shared" si="1"/>
        <v>2.4786298235912425</v>
      </c>
      <c r="D28">
        <f t="shared" si="2"/>
        <v>2.7787145333296839</v>
      </c>
      <c r="E28">
        <f t="shared" si="3"/>
        <v>3.7066117434809116</v>
      </c>
    </row>
    <row r="29" spans="1:5" x14ac:dyDescent="0.3">
      <c r="A29">
        <v>27</v>
      </c>
      <c r="B29">
        <f t="shared" si="0"/>
        <v>2.0518305164802859</v>
      </c>
      <c r="C29">
        <f t="shared" si="1"/>
        <v>2.4726599119560069</v>
      </c>
      <c r="D29">
        <f t="shared" si="2"/>
        <v>2.770682957122212</v>
      </c>
      <c r="E29">
        <f t="shared" si="3"/>
        <v>3.6895917134592362</v>
      </c>
    </row>
    <row r="30" spans="1:5" x14ac:dyDescent="0.3">
      <c r="A30">
        <v>28</v>
      </c>
      <c r="B30">
        <f t="shared" si="0"/>
        <v>2.0484071417952445</v>
      </c>
      <c r="C30">
        <f t="shared" si="1"/>
        <v>2.467140097967472</v>
      </c>
      <c r="D30">
        <f t="shared" si="2"/>
        <v>2.7632624554614447</v>
      </c>
      <c r="E30">
        <f t="shared" si="3"/>
        <v>3.6739064007012763</v>
      </c>
    </row>
    <row r="31" spans="1:5" x14ac:dyDescent="0.3">
      <c r="A31">
        <v>29</v>
      </c>
      <c r="B31">
        <f t="shared" si="0"/>
        <v>2.0452296421327048</v>
      </c>
      <c r="C31">
        <f t="shared" si="1"/>
        <v>2.4620213601504126</v>
      </c>
      <c r="D31">
        <f t="shared" si="2"/>
        <v>2.7563859036706049</v>
      </c>
      <c r="E31">
        <f t="shared" si="3"/>
        <v>3.659405019466333</v>
      </c>
    </row>
    <row r="32" spans="1:5" x14ac:dyDescent="0.3">
      <c r="A32">
        <v>30</v>
      </c>
      <c r="B32">
        <f t="shared" si="0"/>
        <v>2.0422724563012378</v>
      </c>
      <c r="C32">
        <f t="shared" si="1"/>
        <v>2.4572615424005915</v>
      </c>
      <c r="D32">
        <f t="shared" si="2"/>
        <v>2.7499956535672259</v>
      </c>
      <c r="E32">
        <f t="shared" si="3"/>
        <v>3.6459586350420214</v>
      </c>
    </row>
    <row r="33" spans="1:5" x14ac:dyDescent="0.3">
      <c r="A33">
        <v>40</v>
      </c>
      <c r="B33">
        <f t="shared" si="0"/>
        <v>2.0210753903062737</v>
      </c>
      <c r="C33">
        <f t="shared" si="1"/>
        <v>2.4232567793348583</v>
      </c>
      <c r="D33">
        <f t="shared" si="2"/>
        <v>2.7044592674331631</v>
      </c>
      <c r="E33">
        <f t="shared" si="3"/>
        <v>3.5509657608633112</v>
      </c>
    </row>
    <row r="34" spans="1:5" x14ac:dyDescent="0.3">
      <c r="A34">
        <v>50</v>
      </c>
      <c r="B34">
        <f t="shared" si="0"/>
        <v>2.0085591121007611</v>
      </c>
      <c r="C34">
        <f t="shared" si="1"/>
        <v>2.4032719166741709</v>
      </c>
      <c r="D34">
        <f t="shared" si="2"/>
        <v>2.6777932709408443</v>
      </c>
      <c r="E34">
        <f t="shared" si="3"/>
        <v>3.4960128818111396</v>
      </c>
    </row>
    <row r="35" spans="1:5" x14ac:dyDescent="0.3">
      <c r="A35">
        <v>60</v>
      </c>
      <c r="B35">
        <f t="shared" si="0"/>
        <v>2.0002978220142609</v>
      </c>
      <c r="C35">
        <f t="shared" si="1"/>
        <v>2.3901194726249129</v>
      </c>
      <c r="D35">
        <f t="shared" si="2"/>
        <v>2.6602830288550381</v>
      </c>
      <c r="E35">
        <f t="shared" si="3"/>
        <v>3.4602004691963555</v>
      </c>
    </row>
    <row r="36" spans="1:5" x14ac:dyDescent="0.3">
      <c r="A36">
        <v>70</v>
      </c>
      <c r="B36">
        <f t="shared" si="0"/>
        <v>1.9944371117711854</v>
      </c>
      <c r="C36">
        <f t="shared" si="1"/>
        <v>2.3808074822914329</v>
      </c>
      <c r="D36">
        <f t="shared" si="2"/>
        <v>2.6479046237511512</v>
      </c>
      <c r="E36">
        <f t="shared" si="3"/>
        <v>3.4350145214208152</v>
      </c>
    </row>
    <row r="37" spans="1:5" x14ac:dyDescent="0.3">
      <c r="A37">
        <v>80</v>
      </c>
      <c r="B37">
        <f t="shared" si="0"/>
        <v>1.9900634212544475</v>
      </c>
      <c r="C37">
        <f t="shared" si="1"/>
        <v>2.3738682729673433</v>
      </c>
      <c r="D37">
        <f t="shared" si="2"/>
        <v>2.6386905963441825</v>
      </c>
      <c r="E37">
        <f t="shared" si="3"/>
        <v>3.4163374584769461</v>
      </c>
    </row>
    <row r="38" spans="1:5" x14ac:dyDescent="0.3">
      <c r="A38">
        <v>90</v>
      </c>
      <c r="B38">
        <f t="shared" si="0"/>
        <v>1.986674540703772</v>
      </c>
      <c r="C38">
        <f t="shared" si="1"/>
        <v>2.3684974762391677</v>
      </c>
      <c r="D38">
        <f t="shared" si="2"/>
        <v>2.6315651655871597</v>
      </c>
      <c r="E38">
        <f t="shared" si="3"/>
        <v>3.4019353068602105</v>
      </c>
    </row>
    <row r="39" spans="1:5" x14ac:dyDescent="0.3">
      <c r="A39">
        <v>100</v>
      </c>
      <c r="B39">
        <f t="shared" si="0"/>
        <v>1.9839715185235556</v>
      </c>
      <c r="C39">
        <f t="shared" si="1"/>
        <v>2.3642173662384813</v>
      </c>
      <c r="D39">
        <f t="shared" si="2"/>
        <v>2.6258905214380182</v>
      </c>
      <c r="E39">
        <f t="shared" si="3"/>
        <v>3.3904913111642285</v>
      </c>
    </row>
    <row r="40" spans="1:5" x14ac:dyDescent="0.25">
      <c r="A40">
        <v>120</v>
      </c>
      <c r="B40">
        <f t="shared" si="0"/>
        <v>1.9799304050824413</v>
      </c>
      <c r="C40">
        <f t="shared" si="1"/>
        <v>2.3578246126487556</v>
      </c>
      <c r="D40">
        <f t="shared" si="2"/>
        <v>2.617421145106865</v>
      </c>
      <c r="E40">
        <f t="shared" si="3"/>
        <v>3.3734537685625003</v>
      </c>
    </row>
    <row r="41" spans="1:5" x14ac:dyDescent="0.25">
      <c r="A41">
        <v>150</v>
      </c>
      <c r="B41">
        <f t="shared" si="0"/>
        <v>1.9759053308966197</v>
      </c>
      <c r="C41">
        <f t="shared" si="1"/>
        <v>2.3514645817783082</v>
      </c>
      <c r="D41">
        <f t="shared" si="2"/>
        <v>2.6090025658655387</v>
      </c>
      <c r="E41">
        <f t="shared" si="3"/>
        <v>3.3565689817424422</v>
      </c>
    </row>
    <row r="42" spans="1:5" x14ac:dyDescent="0.25">
      <c r="A42">
        <v>250</v>
      </c>
      <c r="B42">
        <f t="shared" si="0"/>
        <v>1.9694983934211476</v>
      </c>
      <c r="C42">
        <f t="shared" si="1"/>
        <v>2.3413561183859199</v>
      </c>
      <c r="D42">
        <f t="shared" si="2"/>
        <v>2.5956376304661806</v>
      </c>
      <c r="E42">
        <f t="shared" si="3"/>
        <v>3.3298672056731164</v>
      </c>
    </row>
    <row r="43" spans="1:5" x14ac:dyDescent="0.25">
      <c r="A43">
        <v>500</v>
      </c>
      <c r="B43">
        <f t="shared" si="0"/>
        <v>1.9647198374673649</v>
      </c>
      <c r="C43">
        <f t="shared" si="1"/>
        <v>2.3338289553523102</v>
      </c>
      <c r="D43">
        <f t="shared" si="2"/>
        <v>2.5856978351419295</v>
      </c>
      <c r="E43">
        <f t="shared" si="3"/>
        <v>3.3100911515226676</v>
      </c>
    </row>
    <row r="44" spans="1:5" x14ac:dyDescent="0.25">
      <c r="A44">
        <v>1000</v>
      </c>
      <c r="B44">
        <f t="shared" si="0"/>
        <v>1.9623390808264143</v>
      </c>
      <c r="C44">
        <f t="shared" si="1"/>
        <v>2.3300826747555341</v>
      </c>
      <c r="D44">
        <f t="shared" si="2"/>
        <v>2.5807546980659501</v>
      </c>
      <c r="E44">
        <f t="shared" si="3"/>
        <v>3.3002826484239298</v>
      </c>
    </row>
  </sheetData>
  <customSheetViews>
    <customSheetView guid="{EFD9C423-38E0-4C2B-8ACD-50D6B2DDE1AC}">
      <pageMargins left="0.7" right="0.7" top="0.75" bottom="0.75" header="0.3" footer="0.3"/>
    </customSheetView>
  </customSheetView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zoomScalePageLayoutView="150" workbookViewId="0"/>
  </sheetViews>
  <sheetFormatPr defaultColWidth="8.85546875" defaultRowHeight="15" x14ac:dyDescent="0.25"/>
  <cols>
    <col min="1" max="1" width="13.42578125" bestFit="1" customWidth="1"/>
    <col min="2" max="2" width="14.28515625" bestFit="1" customWidth="1"/>
    <col min="3" max="3" width="14.5703125" bestFit="1" customWidth="1"/>
    <col min="4" max="4" width="19.85546875" style="2" bestFit="1" customWidth="1"/>
    <col min="5" max="5" width="23.28515625" style="2" bestFit="1" customWidth="1"/>
    <col min="6" max="7" width="8.85546875" style="2"/>
    <col min="9" max="9" width="9.140625" customWidth="1"/>
    <col min="10" max="11" width="10.7109375" bestFit="1" customWidth="1"/>
  </cols>
  <sheetData>
    <row r="1" spans="1:12" s="7" customFormat="1" x14ac:dyDescent="0.3">
      <c r="A1" s="3" t="s">
        <v>19</v>
      </c>
      <c r="B1" s="3" t="s">
        <v>17</v>
      </c>
      <c r="C1" s="3" t="s">
        <v>18</v>
      </c>
      <c r="D1" s="8"/>
      <c r="E1" s="8"/>
      <c r="F1" s="8"/>
      <c r="G1" s="8"/>
      <c r="H1" s="8"/>
      <c r="I1" s="8"/>
      <c r="J1" s="8"/>
      <c r="K1" s="8"/>
      <c r="L1" s="8"/>
    </row>
    <row r="2" spans="1:12" x14ac:dyDescent="0.3">
      <c r="A2" t="s">
        <v>3</v>
      </c>
      <c r="B2">
        <v>13</v>
      </c>
      <c r="C2">
        <v>14</v>
      </c>
      <c r="H2" s="2"/>
      <c r="L2" s="2"/>
    </row>
    <row r="3" spans="1:12" x14ac:dyDescent="0.3">
      <c r="A3" t="s">
        <v>4</v>
      </c>
      <c r="B3">
        <v>9</v>
      </c>
      <c r="C3">
        <v>12</v>
      </c>
      <c r="H3" s="2"/>
      <c r="L3" s="2"/>
    </row>
    <row r="4" spans="1:12" x14ac:dyDescent="0.3">
      <c r="A4" t="s">
        <v>5</v>
      </c>
      <c r="B4">
        <v>10</v>
      </c>
      <c r="C4">
        <v>15</v>
      </c>
      <c r="H4" s="2"/>
      <c r="L4" s="2"/>
    </row>
    <row r="5" spans="1:12" x14ac:dyDescent="0.3">
      <c r="A5" t="s">
        <v>6</v>
      </c>
      <c r="B5">
        <v>10</v>
      </c>
      <c r="C5">
        <v>14</v>
      </c>
      <c r="H5" s="2"/>
      <c r="L5" s="2"/>
    </row>
    <row r="6" spans="1:12" x14ac:dyDescent="0.3">
      <c r="A6" t="s">
        <v>7</v>
      </c>
      <c r="B6">
        <v>7</v>
      </c>
      <c r="C6">
        <v>17</v>
      </c>
      <c r="H6" s="2"/>
      <c r="L6" s="2"/>
    </row>
    <row r="7" spans="1:12" x14ac:dyDescent="0.3">
      <c r="A7" t="s">
        <v>8</v>
      </c>
      <c r="B7">
        <v>5</v>
      </c>
      <c r="C7">
        <v>10</v>
      </c>
      <c r="H7" s="2"/>
      <c r="L7" s="2"/>
    </row>
    <row r="8" spans="1:12" s="2" customFormat="1" x14ac:dyDescent="0.3">
      <c r="A8" t="s">
        <v>9</v>
      </c>
      <c r="B8">
        <v>10</v>
      </c>
      <c r="C8" s="2">
        <v>15</v>
      </c>
      <c r="I8"/>
      <c r="J8"/>
      <c r="K8"/>
    </row>
    <row r="9" spans="1:12" x14ac:dyDescent="0.3">
      <c r="A9" t="s">
        <v>10</v>
      </c>
      <c r="B9">
        <v>14</v>
      </c>
      <c r="C9" s="2">
        <v>15</v>
      </c>
      <c r="H9" s="2"/>
      <c r="L9" s="2"/>
    </row>
    <row r="10" spans="1:12" x14ac:dyDescent="0.3">
      <c r="A10" t="s">
        <v>11</v>
      </c>
      <c r="B10">
        <v>9</v>
      </c>
      <c r="C10" s="2">
        <v>18</v>
      </c>
      <c r="H10" s="2"/>
      <c r="L10" s="2"/>
    </row>
    <row r="11" spans="1:12" x14ac:dyDescent="0.3">
      <c r="A11" t="s">
        <v>12</v>
      </c>
      <c r="B11">
        <v>9</v>
      </c>
      <c r="C11" s="2">
        <v>14</v>
      </c>
      <c r="H11" s="2"/>
      <c r="L11" s="2"/>
    </row>
    <row r="12" spans="1:12" x14ac:dyDescent="0.3">
      <c r="H12" s="2"/>
      <c r="L12" s="2"/>
    </row>
    <row r="13" spans="1:12" x14ac:dyDescent="0.3">
      <c r="A13" s="2"/>
      <c r="B13" s="2"/>
      <c r="C13" s="2"/>
      <c r="H13" s="2"/>
      <c r="L13" s="2"/>
    </row>
    <row r="14" spans="1:12" x14ac:dyDescent="0.3">
      <c r="A14" s="2" t="s">
        <v>34</v>
      </c>
      <c r="B14" s="1"/>
      <c r="C14" s="9"/>
      <c r="H14" s="2"/>
      <c r="L14" s="2"/>
    </row>
    <row r="15" spans="1:12" x14ac:dyDescent="0.3">
      <c r="C15" s="9"/>
      <c r="H15" s="2"/>
      <c r="I15" s="2"/>
      <c r="J15" s="2"/>
      <c r="K15" s="2"/>
      <c r="L15" s="2"/>
    </row>
    <row r="16" spans="1:12" x14ac:dyDescent="0.3">
      <c r="B16" s="2"/>
      <c r="C16" s="9"/>
    </row>
    <row r="17" spans="2:4" x14ac:dyDescent="0.3">
      <c r="B17" s="2"/>
      <c r="C17" s="9"/>
    </row>
    <row r="18" spans="2:4" x14ac:dyDescent="0.3">
      <c r="B18" s="2"/>
      <c r="D18" s="11"/>
    </row>
    <row r="19" spans="2:4" x14ac:dyDescent="0.3">
      <c r="B19" s="2"/>
      <c r="D19" s="11"/>
    </row>
    <row r="20" spans="2:4" x14ac:dyDescent="0.3">
      <c r="B20" s="2"/>
      <c r="C20" s="9"/>
      <c r="D20" s="11"/>
    </row>
    <row r="21" spans="2:4" x14ac:dyDescent="0.3">
      <c r="D21" s="11"/>
    </row>
  </sheetData>
  <customSheetViews>
    <customSheetView guid="{EFD9C423-38E0-4C2B-8ACD-50D6B2DDE1AC}">
      <selection activeCell="B14" sqref="B14"/>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zoomScaleNormal="100" zoomScalePageLayoutView="150" workbookViewId="0"/>
  </sheetViews>
  <sheetFormatPr defaultColWidth="8.85546875" defaultRowHeight="15" x14ac:dyDescent="0.25"/>
  <cols>
    <col min="1" max="1" width="13.42578125" bestFit="1" customWidth="1"/>
    <col min="2" max="2" width="14.28515625" bestFit="1" customWidth="1"/>
    <col min="3" max="3" width="14.5703125" bestFit="1" customWidth="1"/>
    <col min="4" max="4" width="19.85546875" style="2" bestFit="1" customWidth="1"/>
    <col min="5" max="5" width="23.28515625" style="2" bestFit="1" customWidth="1"/>
    <col min="6" max="7" width="8.85546875" style="2"/>
    <col min="9" max="9" width="9.140625" customWidth="1"/>
    <col min="10" max="11" width="10.7109375" bestFit="1" customWidth="1"/>
    <col min="16" max="16" width="31" customWidth="1"/>
    <col min="27" max="27" width="10.42578125" customWidth="1"/>
  </cols>
  <sheetData>
    <row r="1" spans="1:27" s="7" customFormat="1" x14ac:dyDescent="0.25">
      <c r="A1" s="3" t="s">
        <v>19</v>
      </c>
      <c r="B1" s="3" t="s">
        <v>17</v>
      </c>
      <c r="C1" s="3" t="s">
        <v>18</v>
      </c>
      <c r="D1" s="8"/>
      <c r="E1" s="8"/>
      <c r="F1" s="8"/>
      <c r="G1" s="8"/>
      <c r="H1" s="8"/>
      <c r="I1" s="8"/>
      <c r="J1" s="8"/>
      <c r="K1" s="8"/>
      <c r="L1" s="8"/>
      <c r="P1" s="15"/>
      <c r="Q1" s="15"/>
      <c r="R1" s="15"/>
    </row>
    <row r="2" spans="1:27" x14ac:dyDescent="0.25">
      <c r="A2" t="s">
        <v>3</v>
      </c>
      <c r="B2">
        <v>13</v>
      </c>
      <c r="C2">
        <v>14</v>
      </c>
      <c r="H2" s="2"/>
      <c r="L2" s="2"/>
      <c r="P2" s="15"/>
      <c r="Q2" s="15"/>
      <c r="R2" s="15"/>
      <c r="AA2">
        <f>TTEST(B2:B11,C2:C11,2,3)</f>
        <v>3.5349075439511748E-4</v>
      </c>
    </row>
    <row r="3" spans="1:27" x14ac:dyDescent="0.25">
      <c r="A3" t="s">
        <v>4</v>
      </c>
      <c r="B3">
        <v>9</v>
      </c>
      <c r="C3">
        <v>12</v>
      </c>
      <c r="H3" s="2"/>
      <c r="L3" s="2"/>
      <c r="P3" s="19"/>
      <c r="Q3" s="19"/>
      <c r="R3" s="19"/>
    </row>
    <row r="4" spans="1:27" x14ac:dyDescent="0.25">
      <c r="A4" t="s">
        <v>5</v>
      </c>
      <c r="B4">
        <v>10</v>
      </c>
      <c r="C4">
        <v>15</v>
      </c>
      <c r="H4" s="2"/>
      <c r="L4" s="2"/>
      <c r="P4" s="12"/>
      <c r="Q4" s="12"/>
      <c r="R4" s="12"/>
    </row>
    <row r="5" spans="1:27" x14ac:dyDescent="0.25">
      <c r="A5" t="s">
        <v>6</v>
      </c>
      <c r="B5">
        <v>10</v>
      </c>
      <c r="C5">
        <v>14</v>
      </c>
      <c r="H5" s="2"/>
      <c r="L5" s="2"/>
      <c r="P5" s="12"/>
      <c r="Q5" s="12"/>
      <c r="R5" s="12"/>
    </row>
    <row r="6" spans="1:27" x14ac:dyDescent="0.25">
      <c r="A6" t="s">
        <v>7</v>
      </c>
      <c r="B6">
        <v>7</v>
      </c>
      <c r="C6">
        <v>17</v>
      </c>
      <c r="H6" s="2"/>
      <c r="L6" s="2"/>
      <c r="P6" s="12"/>
      <c r="Q6" s="12"/>
      <c r="R6" s="12"/>
    </row>
    <row r="7" spans="1:27" x14ac:dyDescent="0.25">
      <c r="A7" t="s">
        <v>8</v>
      </c>
      <c r="B7">
        <v>5</v>
      </c>
      <c r="C7">
        <v>10</v>
      </c>
      <c r="H7" s="2"/>
      <c r="L7" s="2"/>
      <c r="P7" s="12"/>
      <c r="Q7" s="12"/>
      <c r="R7" s="12"/>
    </row>
    <row r="8" spans="1:27" s="2" customFormat="1" x14ac:dyDescent="0.25">
      <c r="A8" t="s">
        <v>9</v>
      </c>
      <c r="B8">
        <v>10</v>
      </c>
      <c r="C8" s="2">
        <v>15</v>
      </c>
      <c r="I8"/>
      <c r="J8"/>
      <c r="K8"/>
      <c r="P8" s="12"/>
      <c r="Q8" s="12"/>
      <c r="R8" s="12"/>
    </row>
    <row r="9" spans="1:27" x14ac:dyDescent="0.25">
      <c r="A9" t="s">
        <v>10</v>
      </c>
      <c r="B9">
        <v>14</v>
      </c>
      <c r="C9" s="2">
        <v>15</v>
      </c>
      <c r="H9" s="2"/>
      <c r="L9" s="2"/>
      <c r="P9" s="12"/>
      <c r="Q9" s="12"/>
      <c r="R9" s="12"/>
    </row>
    <row r="10" spans="1:27" x14ac:dyDescent="0.25">
      <c r="A10" t="s">
        <v>11</v>
      </c>
      <c r="B10">
        <v>9</v>
      </c>
      <c r="C10" s="2">
        <v>18</v>
      </c>
      <c r="H10" s="2"/>
      <c r="L10" s="2"/>
      <c r="P10" s="12"/>
      <c r="Q10" s="12"/>
      <c r="R10" s="12"/>
    </row>
    <row r="11" spans="1:27" x14ac:dyDescent="0.25">
      <c r="A11" t="s">
        <v>12</v>
      </c>
      <c r="B11">
        <v>9</v>
      </c>
      <c r="C11" s="2">
        <v>14</v>
      </c>
      <c r="H11" s="2"/>
      <c r="L11" s="2"/>
      <c r="P11" s="12"/>
      <c r="Q11" s="12"/>
      <c r="R11" s="12"/>
    </row>
    <row r="12" spans="1:27" x14ac:dyDescent="0.25">
      <c r="H12" s="2"/>
      <c r="L12" s="2"/>
      <c r="P12" s="12"/>
      <c r="Q12" s="12"/>
      <c r="R12" s="12"/>
    </row>
    <row r="13" spans="1:27" x14ac:dyDescent="0.25">
      <c r="A13" s="2"/>
      <c r="B13" s="2"/>
      <c r="C13" s="2"/>
      <c r="H13" s="2"/>
      <c r="L13" s="2"/>
      <c r="P13" s="12"/>
      <c r="Q13" s="12"/>
      <c r="R13" s="12"/>
    </row>
    <row r="14" spans="1:27" x14ac:dyDescent="0.25">
      <c r="A14" s="2"/>
      <c r="B14" s="2"/>
      <c r="C14" s="9"/>
      <c r="H14" s="2"/>
      <c r="L14" s="2"/>
      <c r="P14" s="15"/>
      <c r="Q14" s="15"/>
      <c r="R14" s="15"/>
    </row>
    <row r="15" spans="1:27" x14ac:dyDescent="0.25">
      <c r="C15" s="9"/>
      <c r="H15" s="2"/>
      <c r="I15" s="2"/>
      <c r="J15" s="2"/>
      <c r="K15" s="2"/>
      <c r="L15" s="2"/>
      <c r="P15" s="15"/>
      <c r="Q15" s="15"/>
      <c r="R15" s="15"/>
    </row>
    <row r="16" spans="1:27" x14ac:dyDescent="0.25">
      <c r="B16" s="2"/>
      <c r="C16" s="9"/>
    </row>
    <row r="17" spans="2:4" ht="14.45" x14ac:dyDescent="0.3">
      <c r="B17" s="2"/>
      <c r="C17" s="9"/>
    </row>
    <row r="18" spans="2:4" ht="14.45" x14ac:dyDescent="0.3">
      <c r="B18" s="2"/>
      <c r="D18" s="11"/>
    </row>
    <row r="19" spans="2:4" ht="14.45" x14ac:dyDescent="0.3">
      <c r="B19" s="2"/>
      <c r="D19" s="11"/>
    </row>
    <row r="20" spans="2:4" ht="14.45" x14ac:dyDescent="0.3">
      <c r="B20" s="2"/>
      <c r="C20" s="9"/>
      <c r="D20" s="11"/>
    </row>
    <row r="21" spans="2:4" ht="14.45" x14ac:dyDescent="0.3">
      <c r="D21" s="11"/>
    </row>
  </sheetData>
  <customSheetViews>
    <customSheetView guid="{EFD9C423-38E0-4C2B-8ACD-50D6B2DDE1AC}">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zoomScalePageLayoutView="150" workbookViewId="0"/>
  </sheetViews>
  <sheetFormatPr defaultColWidth="8.85546875" defaultRowHeight="15" x14ac:dyDescent="0.25"/>
  <cols>
    <col min="1" max="1" width="13.42578125" bestFit="1" customWidth="1"/>
    <col min="2" max="2" width="14.28515625" bestFit="1" customWidth="1"/>
    <col min="3" max="3" width="14.5703125" bestFit="1" customWidth="1"/>
    <col min="4" max="4" width="16.42578125" style="2" bestFit="1" customWidth="1"/>
    <col min="5" max="5" width="12.5703125" style="2" customWidth="1"/>
    <col min="6" max="6" width="30.5703125" style="2" customWidth="1"/>
    <col min="7" max="7" width="12.7109375" style="2" bestFit="1" customWidth="1"/>
    <col min="8" max="8" width="12" bestFit="1" customWidth="1"/>
    <col min="9" max="9" width="9.140625" customWidth="1"/>
    <col min="10" max="10" width="30.28515625" customWidth="1"/>
    <col min="11" max="11" width="12.7109375" bestFit="1" customWidth="1"/>
    <col min="12" max="12" width="12" bestFit="1" customWidth="1"/>
    <col min="14" max="14" width="31" customWidth="1"/>
    <col min="15" max="15" width="12.7109375" bestFit="1" customWidth="1"/>
    <col min="16" max="16" width="12" bestFit="1" customWidth="1"/>
    <col min="20" max="20" width="30" customWidth="1"/>
    <col min="27" max="27" width="10.42578125" customWidth="1"/>
  </cols>
  <sheetData>
    <row r="1" spans="1:16" s="7" customFormat="1" ht="14.45" x14ac:dyDescent="0.3">
      <c r="A1" s="3" t="s">
        <v>19</v>
      </c>
      <c r="B1" s="3" t="s">
        <v>17</v>
      </c>
      <c r="C1" s="3" t="s">
        <v>18</v>
      </c>
      <c r="D1" s="8"/>
      <c r="E1" s="8"/>
      <c r="F1" t="s">
        <v>52</v>
      </c>
      <c r="G1"/>
      <c r="H1"/>
      <c r="J1" t="s">
        <v>54</v>
      </c>
      <c r="K1"/>
      <c r="L1"/>
      <c r="M1" s="16"/>
      <c r="N1" t="s">
        <v>35</v>
      </c>
      <c r="O1"/>
      <c r="P1"/>
    </row>
    <row r="2" spans="1:16" thickBot="1" x14ac:dyDescent="0.35">
      <c r="A2" t="s">
        <v>3</v>
      </c>
      <c r="B2">
        <v>13</v>
      </c>
      <c r="C2">
        <v>14</v>
      </c>
      <c r="F2"/>
      <c r="G2"/>
      <c r="M2" s="15"/>
    </row>
    <row r="3" spans="1:16" ht="14.45" x14ac:dyDescent="0.3">
      <c r="A3" t="s">
        <v>4</v>
      </c>
      <c r="B3">
        <v>9</v>
      </c>
      <c r="C3">
        <v>12</v>
      </c>
      <c r="F3" s="14"/>
      <c r="G3" s="14" t="s">
        <v>36</v>
      </c>
      <c r="H3" s="14" t="s">
        <v>37</v>
      </c>
      <c r="J3" s="14"/>
      <c r="K3" s="14" t="s">
        <v>36</v>
      </c>
      <c r="L3" s="14" t="s">
        <v>37</v>
      </c>
      <c r="M3" s="15"/>
      <c r="N3" s="14"/>
      <c r="O3" s="14" t="s">
        <v>36</v>
      </c>
      <c r="P3" s="14" t="s">
        <v>37</v>
      </c>
    </row>
    <row r="4" spans="1:16" ht="14.45" x14ac:dyDescent="0.3">
      <c r="A4" t="s">
        <v>5</v>
      </c>
      <c r="B4">
        <v>10</v>
      </c>
      <c r="C4">
        <v>15</v>
      </c>
      <c r="F4" s="12" t="s">
        <v>0</v>
      </c>
      <c r="G4" s="12">
        <v>9.6</v>
      </c>
      <c r="H4" s="12">
        <v>14.4</v>
      </c>
      <c r="J4" s="12" t="s">
        <v>0</v>
      </c>
      <c r="K4" s="12">
        <v>9.6</v>
      </c>
      <c r="L4" s="12">
        <v>14.4</v>
      </c>
      <c r="M4" s="15"/>
      <c r="N4" s="12" t="s">
        <v>0</v>
      </c>
      <c r="O4" s="12">
        <v>9.6</v>
      </c>
      <c r="P4" s="12">
        <v>14.4</v>
      </c>
    </row>
    <row r="5" spans="1:16" ht="14.45" x14ac:dyDescent="0.3">
      <c r="A5" t="s">
        <v>6</v>
      </c>
      <c r="B5">
        <v>10</v>
      </c>
      <c r="C5">
        <v>14</v>
      </c>
      <c r="F5" s="12" t="s">
        <v>2</v>
      </c>
      <c r="G5" s="12">
        <v>6.7111111111111086</v>
      </c>
      <c r="H5" s="12">
        <v>5.1555555555555657</v>
      </c>
      <c r="J5" s="12" t="s">
        <v>2</v>
      </c>
      <c r="K5" s="12">
        <v>6.7111111111111086</v>
      </c>
      <c r="L5" s="12">
        <v>5.1555555555555657</v>
      </c>
      <c r="M5" s="15"/>
      <c r="N5" s="12" t="s">
        <v>2</v>
      </c>
      <c r="O5" s="12">
        <v>6.7111111111111086</v>
      </c>
      <c r="P5" s="12">
        <v>5.1555555555555657</v>
      </c>
    </row>
    <row r="6" spans="1:16" ht="14.45" x14ac:dyDescent="0.3">
      <c r="A6" t="s">
        <v>7</v>
      </c>
      <c r="B6">
        <v>7</v>
      </c>
      <c r="C6">
        <v>17</v>
      </c>
      <c r="F6" s="12" t="s">
        <v>38</v>
      </c>
      <c r="G6" s="12">
        <v>10</v>
      </c>
      <c r="H6" s="12">
        <v>10</v>
      </c>
      <c r="J6" s="12" t="s">
        <v>38</v>
      </c>
      <c r="K6" s="12">
        <v>10</v>
      </c>
      <c r="L6" s="12">
        <v>10</v>
      </c>
      <c r="M6" s="15"/>
      <c r="N6" s="12" t="s">
        <v>38</v>
      </c>
      <c r="O6" s="12">
        <v>10</v>
      </c>
      <c r="P6" s="12">
        <v>10</v>
      </c>
    </row>
    <row r="7" spans="1:16" ht="14.45" x14ac:dyDescent="0.3">
      <c r="A7" t="s">
        <v>8</v>
      </c>
      <c r="B7">
        <v>5</v>
      </c>
      <c r="C7">
        <v>10</v>
      </c>
      <c r="F7" s="12" t="s">
        <v>53</v>
      </c>
      <c r="G7" s="12">
        <v>0.27578801957736837</v>
      </c>
      <c r="H7" s="12"/>
      <c r="J7" s="12" t="s">
        <v>55</v>
      </c>
      <c r="K7" s="12">
        <v>5.9333333333333371</v>
      </c>
      <c r="L7" s="12"/>
      <c r="M7" s="15"/>
      <c r="N7" s="12"/>
      <c r="O7" s="12"/>
      <c r="P7" s="12"/>
    </row>
    <row r="8" spans="1:16" s="2" customFormat="1" ht="14.45" x14ac:dyDescent="0.3">
      <c r="A8" t="s">
        <v>9</v>
      </c>
      <c r="B8">
        <v>10</v>
      </c>
      <c r="C8" s="2">
        <v>15</v>
      </c>
      <c r="F8" s="12" t="s">
        <v>39</v>
      </c>
      <c r="G8" s="12">
        <v>0</v>
      </c>
      <c r="H8" s="12"/>
      <c r="J8" s="12" t="s">
        <v>39</v>
      </c>
      <c r="K8" s="12">
        <v>0</v>
      </c>
      <c r="L8" s="12"/>
      <c r="M8" s="17"/>
      <c r="N8" s="12" t="s">
        <v>39</v>
      </c>
      <c r="O8" s="12">
        <v>0</v>
      </c>
      <c r="P8" s="12"/>
    </row>
    <row r="9" spans="1:16" ht="14.45" x14ac:dyDescent="0.3">
      <c r="A9" t="s">
        <v>10</v>
      </c>
      <c r="B9">
        <v>14</v>
      </c>
      <c r="C9" s="2">
        <v>15</v>
      </c>
      <c r="F9" s="12" t="s">
        <v>40</v>
      </c>
      <c r="G9" s="12">
        <v>9</v>
      </c>
      <c r="H9" s="12"/>
      <c r="J9" s="12" t="s">
        <v>40</v>
      </c>
      <c r="K9" s="12">
        <v>18</v>
      </c>
      <c r="L9" s="12"/>
      <c r="M9" s="15"/>
      <c r="N9" s="12" t="s">
        <v>40</v>
      </c>
      <c r="O9" s="12">
        <v>18</v>
      </c>
      <c r="P9" s="12"/>
    </row>
    <row r="10" spans="1:16" ht="14.45" x14ac:dyDescent="0.3">
      <c r="A10" t="s">
        <v>11</v>
      </c>
      <c r="B10">
        <v>9</v>
      </c>
      <c r="C10" s="2">
        <v>18</v>
      </c>
      <c r="F10" s="12" t="s">
        <v>41</v>
      </c>
      <c r="G10" s="12">
        <v>-5.1692987420477134</v>
      </c>
      <c r="H10" s="12"/>
      <c r="J10" s="12" t="s">
        <v>41</v>
      </c>
      <c r="K10" s="12">
        <v>-4.406328441807152</v>
      </c>
      <c r="L10" s="12"/>
      <c r="M10" s="15"/>
      <c r="N10" s="12" t="s">
        <v>41</v>
      </c>
      <c r="O10" s="12">
        <v>-4.406328441807152</v>
      </c>
      <c r="P10" s="12"/>
    </row>
    <row r="11" spans="1:16" ht="14.45" x14ac:dyDescent="0.3">
      <c r="A11" t="s">
        <v>12</v>
      </c>
      <c r="B11">
        <v>9</v>
      </c>
      <c r="C11" s="2">
        <v>14</v>
      </c>
      <c r="F11" s="12" t="s">
        <v>42</v>
      </c>
      <c r="G11" s="18">
        <v>2.9385805556653394E-4</v>
      </c>
      <c r="H11" s="12"/>
      <c r="J11" s="12" t="s">
        <v>42</v>
      </c>
      <c r="K11" s="18">
        <v>1.7033119874632977E-4</v>
      </c>
      <c r="L11" s="12"/>
      <c r="M11" s="15"/>
      <c r="N11" s="12" t="s">
        <v>42</v>
      </c>
      <c r="O11" s="18">
        <v>1.7033119874632977E-4</v>
      </c>
      <c r="P11" s="12"/>
    </row>
    <row r="12" spans="1:16" ht="14.45" x14ac:dyDescent="0.3">
      <c r="F12" s="12" t="s">
        <v>43</v>
      </c>
      <c r="G12" s="12">
        <v>1.8331129326562374</v>
      </c>
      <c r="H12" s="12"/>
      <c r="J12" s="12" t="s">
        <v>43</v>
      </c>
      <c r="K12" s="12">
        <v>1.7340636066175394</v>
      </c>
      <c r="L12" s="12"/>
      <c r="M12" s="15"/>
      <c r="N12" s="12" t="s">
        <v>43</v>
      </c>
      <c r="O12" s="12">
        <v>1.7340636066175394</v>
      </c>
      <c r="P12" s="12"/>
    </row>
    <row r="13" spans="1:16" ht="14.45" x14ac:dyDescent="0.3">
      <c r="A13" s="2"/>
      <c r="B13" s="2"/>
      <c r="C13" s="2"/>
      <c r="F13" s="12" t="s">
        <v>44</v>
      </c>
      <c r="G13" s="18">
        <v>5.8771611113306787E-4</v>
      </c>
      <c r="H13" s="12"/>
      <c r="J13" s="12" t="s">
        <v>44</v>
      </c>
      <c r="K13" s="18">
        <v>3.4066239749265954E-4</v>
      </c>
      <c r="L13" s="12"/>
      <c r="M13" s="15"/>
      <c r="N13" s="12" t="s">
        <v>44</v>
      </c>
      <c r="O13" s="18">
        <v>3.4066239749265954E-4</v>
      </c>
      <c r="P13" s="12"/>
    </row>
    <row r="14" spans="1:16" thickBot="1" x14ac:dyDescent="0.35">
      <c r="A14" s="2"/>
      <c r="B14" s="2"/>
      <c r="C14" s="9"/>
      <c r="F14" s="13" t="s">
        <v>45</v>
      </c>
      <c r="G14" s="13">
        <v>2.2621571627982053</v>
      </c>
      <c r="H14" s="13"/>
      <c r="J14" s="13" t="s">
        <v>45</v>
      </c>
      <c r="K14" s="13">
        <v>2.1009220402410378</v>
      </c>
      <c r="L14" s="13"/>
      <c r="M14" s="15"/>
      <c r="N14" s="13" t="s">
        <v>45</v>
      </c>
      <c r="O14" s="13">
        <v>2.1009220402410378</v>
      </c>
      <c r="P14" s="13"/>
    </row>
    <row r="15" spans="1:16" ht="14.45" x14ac:dyDescent="0.3">
      <c r="C15" s="9"/>
      <c r="G15"/>
      <c r="M15" s="15"/>
    </row>
    <row r="16" spans="1:16" ht="14.45" x14ac:dyDescent="0.3">
      <c r="B16" s="2"/>
      <c r="C16" s="9"/>
      <c r="F16"/>
      <c r="G16"/>
    </row>
    <row r="17" spans="1:7" ht="14.45" x14ac:dyDescent="0.3">
      <c r="A17" t="s">
        <v>46</v>
      </c>
      <c r="B17" s="2"/>
      <c r="C17" s="9"/>
      <c r="F17"/>
      <c r="G17"/>
    </row>
    <row r="18" spans="1:7" ht="14.45" x14ac:dyDescent="0.3">
      <c r="B18" s="2" t="s">
        <v>48</v>
      </c>
      <c r="C18" t="s">
        <v>49</v>
      </c>
      <c r="D18" s="11" t="s">
        <v>50</v>
      </c>
    </row>
    <row r="19" spans="1:7" ht="14.45" x14ac:dyDescent="0.3">
      <c r="A19" t="s">
        <v>47</v>
      </c>
      <c r="B19" s="2">
        <v>1</v>
      </c>
      <c r="C19">
        <v>2</v>
      </c>
      <c r="D19" s="11">
        <v>3</v>
      </c>
    </row>
    <row r="20" spans="1:7" ht="14.45" x14ac:dyDescent="0.3">
      <c r="A20">
        <v>1</v>
      </c>
      <c r="B20" s="1">
        <f>TTEST($B$2:$B$11,$C$2:$C$11,$A20,B$19)</f>
        <v>2.9385805556653345E-4</v>
      </c>
      <c r="C20" s="1">
        <f t="shared" ref="C20:D21" si="0">TTEST($B$2:$B$11,$C$2:$C$11,$A20,C$19)</f>
        <v>1.7033119874632879E-4</v>
      </c>
      <c r="D20" s="1">
        <f t="shared" si="0"/>
        <v>1.7674537719755874E-4</v>
      </c>
    </row>
    <row r="21" spans="1:7" ht="14.45" x14ac:dyDescent="0.3">
      <c r="A21">
        <v>2</v>
      </c>
      <c r="B21" s="1">
        <f>TTEST($B$2:$B$11,$C$2:$C$11,$A21,B$19)</f>
        <v>5.877161111330669E-4</v>
      </c>
      <c r="C21" s="1">
        <f t="shared" si="0"/>
        <v>3.4066239749265759E-4</v>
      </c>
      <c r="D21" s="1">
        <f t="shared" si="0"/>
        <v>3.5349075439511748E-4</v>
      </c>
    </row>
    <row r="23" spans="1:7" ht="14.45" x14ac:dyDescent="0.3">
      <c r="A23" t="s">
        <v>51</v>
      </c>
      <c r="B23" s="2"/>
      <c r="C23" s="9"/>
    </row>
    <row r="24" spans="1:7" ht="14.45" x14ac:dyDescent="0.3">
      <c r="B24" s="2" t="s">
        <v>48</v>
      </c>
      <c r="C24" t="s">
        <v>49</v>
      </c>
      <c r="D24" s="11" t="s">
        <v>50</v>
      </c>
    </row>
    <row r="25" spans="1:7" ht="14.45" x14ac:dyDescent="0.3">
      <c r="A25" t="s">
        <v>47</v>
      </c>
      <c r="B25" s="2">
        <v>1</v>
      </c>
      <c r="C25">
        <v>2</v>
      </c>
      <c r="D25" s="11">
        <v>3</v>
      </c>
    </row>
    <row r="26" spans="1:7" ht="14.45" x14ac:dyDescent="0.3">
      <c r="A26">
        <v>1</v>
      </c>
      <c r="B26" s="1">
        <f>_xlfn.T.TEST($B$2:$B$11,$C$2:$C$11,$A26,B$19)</f>
        <v>2.9385805556653345E-4</v>
      </c>
      <c r="C26" s="1">
        <f t="shared" ref="C26:D27" si="1">_xlfn.T.TEST($B$2:$B$11,$C$2:$C$11,$A26,C$19)</f>
        <v>1.7033119874632879E-4</v>
      </c>
      <c r="D26" s="1">
        <f t="shared" si="1"/>
        <v>1.7674537719755874E-4</v>
      </c>
    </row>
    <row r="27" spans="1:7" ht="14.45" x14ac:dyDescent="0.3">
      <c r="A27">
        <v>2</v>
      </c>
      <c r="B27" s="1">
        <f>_xlfn.T.TEST($B$2:$B$11,$C$2:$C$11,$A27,B$19)</f>
        <v>5.877161111330669E-4</v>
      </c>
      <c r="C27" s="1">
        <f t="shared" si="1"/>
        <v>3.4066239749265759E-4</v>
      </c>
      <c r="D27" s="1">
        <f t="shared" si="1"/>
        <v>3.5349075439511748E-4</v>
      </c>
    </row>
  </sheetData>
  <customSheetViews>
    <customSheetView guid="{EFD9C423-38E0-4C2B-8ACD-50D6B2DDE1AC}">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D1:M51"/>
  <sheetViews>
    <sheetView workbookViewId="0"/>
  </sheetViews>
  <sheetFormatPr defaultRowHeight="15" x14ac:dyDescent="0.25"/>
  <cols>
    <col min="1" max="1" width="7.85546875" customWidth="1"/>
    <col min="3" max="3" width="25.140625" bestFit="1" customWidth="1"/>
    <col min="4" max="4" width="11.42578125" customWidth="1"/>
    <col min="7" max="8" width="26" bestFit="1" customWidth="1"/>
    <col min="12" max="12" width="14.28515625" bestFit="1" customWidth="1"/>
    <col min="13" max="13" width="20" bestFit="1" customWidth="1"/>
  </cols>
  <sheetData>
    <row r="1" spans="7:13" ht="14.45" x14ac:dyDescent="0.3">
      <c r="G1" s="4" t="s">
        <v>14</v>
      </c>
      <c r="H1" s="4" t="s">
        <v>15</v>
      </c>
      <c r="L1" s="4"/>
      <c r="M1" s="4"/>
    </row>
    <row r="2" spans="7:13" ht="14.45" x14ac:dyDescent="0.3">
      <c r="G2" s="5">
        <v>8.3000000000000007</v>
      </c>
      <c r="H2" s="5">
        <v>9.8000000000000007</v>
      </c>
      <c r="L2" s="6"/>
      <c r="M2" s="5"/>
    </row>
    <row r="3" spans="7:13" ht="14.45" x14ac:dyDescent="0.3">
      <c r="G3" s="5">
        <v>7.5</v>
      </c>
      <c r="H3" s="5">
        <v>8.5</v>
      </c>
      <c r="L3" s="6"/>
      <c r="M3" s="5"/>
    </row>
    <row r="4" spans="7:13" ht="14.45" x14ac:dyDescent="0.3">
      <c r="G4" s="5">
        <v>8</v>
      </c>
      <c r="H4" s="5">
        <v>10.3</v>
      </c>
      <c r="L4" s="6"/>
      <c r="M4" s="5"/>
    </row>
    <row r="5" spans="7:13" ht="14.45" x14ac:dyDescent="0.3">
      <c r="G5" s="5">
        <v>10.6</v>
      </c>
      <c r="H5" s="5">
        <v>9.9</v>
      </c>
      <c r="L5" s="6"/>
      <c r="M5" s="5"/>
    </row>
    <row r="6" spans="7:13" ht="14.45" x14ac:dyDescent="0.3">
      <c r="G6" s="5">
        <v>11.2</v>
      </c>
      <c r="H6" s="5">
        <v>8.8000000000000007</v>
      </c>
      <c r="L6" s="6"/>
      <c r="M6" s="5"/>
    </row>
    <row r="7" spans="7:13" ht="14.45" x14ac:dyDescent="0.3">
      <c r="G7" s="5">
        <v>9.1</v>
      </c>
      <c r="H7" s="5">
        <v>10.1</v>
      </c>
      <c r="L7" s="6"/>
      <c r="M7" s="5"/>
    </row>
    <row r="8" spans="7:13" ht="14.45" x14ac:dyDescent="0.3">
      <c r="G8" s="5">
        <v>9.5</v>
      </c>
      <c r="H8" s="5">
        <v>8.1999999999999993</v>
      </c>
      <c r="L8" s="6"/>
      <c r="M8" s="5"/>
    </row>
    <row r="9" spans="7:13" ht="14.45" x14ac:dyDescent="0.3">
      <c r="G9" s="5">
        <v>10.5</v>
      </c>
      <c r="H9" s="5">
        <v>8</v>
      </c>
      <c r="L9" s="6"/>
      <c r="M9" s="5"/>
    </row>
    <row r="10" spans="7:13" ht="14.45" x14ac:dyDescent="0.3">
      <c r="G10" s="5">
        <v>8.4</v>
      </c>
      <c r="H10" s="5">
        <v>8.9</v>
      </c>
      <c r="L10" s="6"/>
      <c r="M10" s="5"/>
    </row>
    <row r="11" spans="7:13" ht="14.45" x14ac:dyDescent="0.3">
      <c r="G11" s="5">
        <v>8.6</v>
      </c>
      <c r="H11" s="5">
        <v>9.1</v>
      </c>
      <c r="L11" s="6"/>
      <c r="M11" s="5"/>
    </row>
    <row r="12" spans="7:13" ht="14.45" x14ac:dyDescent="0.3">
      <c r="G12" s="5">
        <v>9.1999999999999993</v>
      </c>
      <c r="H12" s="5">
        <v>9.8000000000000007</v>
      </c>
      <c r="L12" s="6"/>
      <c r="M12" s="5"/>
    </row>
    <row r="13" spans="7:13" ht="14.45" x14ac:dyDescent="0.3">
      <c r="G13" s="5">
        <v>8.8000000000000007</v>
      </c>
      <c r="H13" s="5">
        <v>10.1</v>
      </c>
      <c r="L13" s="6"/>
      <c r="M13" s="5"/>
    </row>
    <row r="14" spans="7:13" ht="14.45" x14ac:dyDescent="0.3">
      <c r="G14" s="5">
        <v>8.5</v>
      </c>
      <c r="H14" s="5">
        <v>8.5500000000000007</v>
      </c>
      <c r="L14" s="6"/>
      <c r="M14" s="5"/>
    </row>
    <row r="15" spans="7:13" ht="14.45" x14ac:dyDescent="0.3">
      <c r="G15" s="5">
        <v>8</v>
      </c>
      <c r="H15" s="5">
        <v>9.3000000000000007</v>
      </c>
      <c r="L15" s="6"/>
      <c r="M15" s="5"/>
    </row>
    <row r="16" spans="7:13" ht="14.45" x14ac:dyDescent="0.3">
      <c r="G16" s="5">
        <v>9.6999999999999993</v>
      </c>
      <c r="H16" s="5">
        <v>10</v>
      </c>
      <c r="L16" s="6"/>
      <c r="M16" s="5"/>
    </row>
    <row r="17" spans="4:13" ht="14.45" x14ac:dyDescent="0.3">
      <c r="G17" s="5">
        <v>8.4</v>
      </c>
      <c r="H17" s="5">
        <v>10.7</v>
      </c>
      <c r="L17" s="6"/>
      <c r="M17" s="5"/>
    </row>
    <row r="18" spans="4:13" ht="14.45" x14ac:dyDescent="0.3">
      <c r="G18" s="5">
        <v>7.9</v>
      </c>
      <c r="H18" s="5">
        <v>9.1</v>
      </c>
      <c r="L18" s="6"/>
      <c r="M18" s="5"/>
    </row>
    <row r="19" spans="4:13" ht="14.45" x14ac:dyDescent="0.3">
      <c r="D19" s="2"/>
      <c r="E19" s="2"/>
      <c r="G19" s="5">
        <v>9.3000000000000007</v>
      </c>
      <c r="H19" s="5">
        <v>8.8000000000000007</v>
      </c>
      <c r="L19" s="6"/>
      <c r="M19" s="5"/>
    </row>
    <row r="20" spans="4:13" ht="14.45" x14ac:dyDescent="0.3">
      <c r="D20" s="2"/>
      <c r="E20" s="2"/>
      <c r="G20" s="5">
        <v>7.7</v>
      </c>
      <c r="H20" s="5">
        <v>10.4</v>
      </c>
      <c r="J20" s="2"/>
      <c r="L20" s="6"/>
      <c r="M20" s="5"/>
    </row>
    <row r="21" spans="4:13" ht="14.45" x14ac:dyDescent="0.3">
      <c r="G21" s="5">
        <v>8.5</v>
      </c>
      <c r="H21" s="5">
        <v>10.7</v>
      </c>
      <c r="L21" s="6"/>
      <c r="M21" s="5"/>
    </row>
    <row r="22" spans="4:13" ht="14.45" x14ac:dyDescent="0.3">
      <c r="G22" s="5">
        <v>8.1999999999999993</v>
      </c>
      <c r="H22" s="5">
        <v>9.15</v>
      </c>
      <c r="L22" s="6"/>
      <c r="M22" s="5"/>
    </row>
    <row r="23" spans="4:13" ht="14.45" x14ac:dyDescent="0.3">
      <c r="G23" s="5">
        <v>9.6999999999999993</v>
      </c>
      <c r="H23" s="5">
        <v>11.2</v>
      </c>
      <c r="L23" s="6"/>
      <c r="M23" s="5"/>
    </row>
    <row r="24" spans="4:13" ht="14.45" x14ac:dyDescent="0.3">
      <c r="G24" s="5">
        <v>10.3</v>
      </c>
      <c r="H24" s="5">
        <v>10.5</v>
      </c>
      <c r="L24" s="6"/>
      <c r="M24" s="5"/>
    </row>
    <row r="25" spans="4:13" ht="14.45" x14ac:dyDescent="0.3">
      <c r="G25" s="5">
        <v>10.199999999999999</v>
      </c>
      <c r="H25" s="5">
        <v>9.6999999999999993</v>
      </c>
      <c r="L25" s="6"/>
      <c r="M25" s="5"/>
    </row>
    <row r="26" spans="4:13" ht="14.45" x14ac:dyDescent="0.3">
      <c r="G26" s="5">
        <v>8.9</v>
      </c>
      <c r="H26" s="5">
        <v>8.9</v>
      </c>
      <c r="L26" s="6"/>
      <c r="M26" s="5"/>
    </row>
    <row r="27" spans="4:13" ht="14.45" x14ac:dyDescent="0.3">
      <c r="G27" s="5">
        <v>9.6</v>
      </c>
      <c r="H27" s="5">
        <v>10.1</v>
      </c>
      <c r="L27" s="6"/>
      <c r="M27" s="5"/>
    </row>
    <row r="28" spans="4:13" ht="14.45" x14ac:dyDescent="0.3">
      <c r="G28" s="5">
        <v>7.85</v>
      </c>
      <c r="H28" s="5">
        <v>8.9</v>
      </c>
      <c r="L28" s="6"/>
      <c r="M28" s="5"/>
    </row>
    <row r="29" spans="4:13" ht="14.45" x14ac:dyDescent="0.3">
      <c r="G29" s="5">
        <v>9.6</v>
      </c>
      <c r="H29" s="5">
        <v>9.6</v>
      </c>
      <c r="L29" s="6"/>
      <c r="M29" s="5"/>
    </row>
    <row r="30" spans="4:13" ht="14.45" x14ac:dyDescent="0.3">
      <c r="G30" s="5">
        <v>9.8000000000000007</v>
      </c>
      <c r="H30" s="5">
        <v>8.5</v>
      </c>
      <c r="L30" s="6"/>
      <c r="M30" s="5"/>
    </row>
    <row r="31" spans="4:13" ht="14.45" x14ac:dyDescent="0.3">
      <c r="G31" s="5">
        <v>8.8000000000000007</v>
      </c>
      <c r="H31" s="5">
        <v>10.08</v>
      </c>
      <c r="L31" s="6"/>
      <c r="M31" s="5"/>
    </row>
    <row r="32" spans="4:13" ht="14.45" x14ac:dyDescent="0.3">
      <c r="G32" s="5">
        <v>9</v>
      </c>
      <c r="H32" s="5">
        <v>9.4499999999999993</v>
      </c>
      <c r="L32" s="6"/>
      <c r="M32" s="5"/>
    </row>
    <row r="33" spans="7:13" ht="14.45" x14ac:dyDescent="0.3">
      <c r="G33" s="5">
        <v>9.1</v>
      </c>
      <c r="H33" s="5">
        <v>8.31</v>
      </c>
      <c r="L33" s="6"/>
      <c r="M33" s="5"/>
    </row>
    <row r="34" spans="7:13" ht="14.45" x14ac:dyDescent="0.3">
      <c r="G34" s="5">
        <v>9.1999999999999993</v>
      </c>
      <c r="H34" s="5">
        <v>9.8000000000000007</v>
      </c>
      <c r="L34" s="6"/>
      <c r="M34" s="5"/>
    </row>
    <row r="35" spans="7:13" ht="14.45" x14ac:dyDescent="0.3">
      <c r="G35" s="5">
        <v>8.8000000000000007</v>
      </c>
      <c r="H35" s="5">
        <v>9.6999999999999993</v>
      </c>
      <c r="L35" s="6"/>
      <c r="M35" s="5"/>
    </row>
    <row r="36" spans="7:13" ht="14.45" x14ac:dyDescent="0.3">
      <c r="G36" s="5">
        <v>9.1999999999999993</v>
      </c>
      <c r="H36" s="5">
        <v>10.38</v>
      </c>
      <c r="L36" s="6"/>
      <c r="M36" s="5"/>
    </row>
    <row r="37" spans="7:13" ht="14.45" x14ac:dyDescent="0.3">
      <c r="G37" s="5">
        <v>8.8000000000000007</v>
      </c>
      <c r="H37" s="5">
        <v>10.61</v>
      </c>
      <c r="L37" s="6"/>
      <c r="M37" s="5"/>
    </row>
    <row r="38" spans="7:13" ht="14.45" x14ac:dyDescent="0.3">
      <c r="G38" s="5">
        <v>9.4</v>
      </c>
      <c r="H38" s="5">
        <v>8.3800000000000008</v>
      </c>
      <c r="L38" s="6"/>
      <c r="M38" s="5"/>
    </row>
    <row r="39" spans="7:13" ht="14.45" x14ac:dyDescent="0.3">
      <c r="G39" s="5">
        <v>8.3000000000000007</v>
      </c>
      <c r="H39" s="5">
        <v>10.78</v>
      </c>
      <c r="L39" s="6"/>
      <c r="M39" s="5"/>
    </row>
    <row r="40" spans="7:13" x14ac:dyDescent="0.25">
      <c r="G40" s="5">
        <v>8.4</v>
      </c>
      <c r="H40" s="5">
        <v>11.01</v>
      </c>
      <c r="L40" s="6"/>
      <c r="M40" s="5"/>
    </row>
    <row r="41" spans="7:13" x14ac:dyDescent="0.25">
      <c r="G41" s="5">
        <v>10.199999999999999</v>
      </c>
      <c r="H41" s="5">
        <v>10.68</v>
      </c>
      <c r="L41" s="6"/>
      <c r="M41" s="5"/>
    </row>
    <row r="42" spans="7:13" x14ac:dyDescent="0.25">
      <c r="G42" s="5">
        <v>9.3000000000000007</v>
      </c>
      <c r="H42" s="5">
        <v>8.7799999999999994</v>
      </c>
      <c r="L42" s="6"/>
      <c r="M42" s="5"/>
    </row>
    <row r="43" spans="7:13" x14ac:dyDescent="0.25">
      <c r="G43" s="5">
        <v>10.199999999999999</v>
      </c>
      <c r="H43" s="5">
        <v>10.28</v>
      </c>
      <c r="L43" s="6"/>
      <c r="M43" s="5"/>
    </row>
    <row r="44" spans="7:13" x14ac:dyDescent="0.25">
      <c r="G44" s="5">
        <v>10.5</v>
      </c>
      <c r="H44" s="5">
        <v>10.86</v>
      </c>
      <c r="L44" s="6"/>
      <c r="M44" s="5"/>
    </row>
    <row r="45" spans="7:13" x14ac:dyDescent="0.25">
      <c r="G45" s="5">
        <v>9</v>
      </c>
      <c r="H45" s="5">
        <v>11.21</v>
      </c>
      <c r="L45" s="6"/>
      <c r="M45" s="5"/>
    </row>
    <row r="46" spans="7:13" x14ac:dyDescent="0.25">
      <c r="G46" s="5">
        <v>9.8000000000000007</v>
      </c>
      <c r="H46" s="5">
        <v>9.48</v>
      </c>
      <c r="L46" s="6"/>
      <c r="M46" s="5"/>
    </row>
    <row r="47" spans="7:13" x14ac:dyDescent="0.25">
      <c r="G47" s="5">
        <v>9.3000000000000007</v>
      </c>
      <c r="H47" s="5">
        <v>9.31</v>
      </c>
      <c r="L47" s="6"/>
      <c r="M47" s="5"/>
    </row>
    <row r="48" spans="7:13" x14ac:dyDescent="0.25">
      <c r="G48" s="5">
        <v>7.6</v>
      </c>
      <c r="H48" s="5">
        <v>9.86</v>
      </c>
      <c r="L48" s="6"/>
      <c r="M48" s="5"/>
    </row>
    <row r="49" spans="7:13" x14ac:dyDescent="0.25">
      <c r="G49" s="5">
        <v>10.5</v>
      </c>
      <c r="H49" s="5">
        <v>9.2799999999999994</v>
      </c>
      <c r="L49" s="6"/>
      <c r="M49" s="5"/>
    </row>
    <row r="50" spans="7:13" x14ac:dyDescent="0.25">
      <c r="G50" s="5">
        <v>9.6999999999999993</v>
      </c>
      <c r="H50" s="5">
        <v>9.85</v>
      </c>
      <c r="L50" s="6"/>
      <c r="M50" s="5"/>
    </row>
    <row r="51" spans="7:13" x14ac:dyDescent="0.25">
      <c r="G51" s="5">
        <v>8.6</v>
      </c>
      <c r="H51" s="5">
        <v>10</v>
      </c>
      <c r="L51" s="6"/>
      <c r="M51" s="5"/>
    </row>
  </sheetData>
  <customSheetViews>
    <customSheetView guid="{EFD9C423-38E0-4C2B-8ACD-50D6B2DDE1AC}">
      <pageMargins left="0.7" right="0.7" top="0.75" bottom="0.75" header="0.3" footer="0.3"/>
      <pageSetup orientation="portrait" r:id="rId1"/>
    </customSheetView>
  </customSheetView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This First</vt:lpstr>
      <vt:lpstr>Manual Calculations</vt:lpstr>
      <vt:lpstr>t-values</vt:lpstr>
      <vt:lpstr>T.TEST Function</vt:lpstr>
      <vt:lpstr>Analysis Toolpak</vt:lpstr>
      <vt:lpstr>Bug Test</vt:lpstr>
      <vt:lpstr>Exercise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Amagai PhD, Satoshi</dc:creator>
  <cp:lastModifiedBy>Amagai PhD, Satoshi</cp:lastModifiedBy>
  <dcterms:created xsi:type="dcterms:W3CDTF">2015-02-09T15:20:01Z</dcterms:created>
  <dcterms:modified xsi:type="dcterms:W3CDTF">2016-03-29T15:22:28Z</dcterms:modified>
</cp:coreProperties>
</file>